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0" yWindow="40" windowWidth="16060" windowHeight="10380" activeTab="0"/>
  </bookViews>
  <sheets>
    <sheet name="ColiReportHuehueD" sheetId="1" r:id="rId1"/>
  </sheets>
  <definedNames>
    <definedName name="_xlnm.Print_Area" localSheetId="0">'ColiReportHuehueD'!$A$1:$V$48</definedName>
  </definedNames>
  <calcPr fullCalcOnLoad="1"/>
</workbook>
</file>

<file path=xl/sharedStrings.xml><?xml version="1.0" encoding="utf-8"?>
<sst xmlns="http://schemas.openxmlformats.org/spreadsheetml/2006/main" count="175" uniqueCount="99">
  <si>
    <t>Coliform test log</t>
  </si>
  <si>
    <t>Purp</t>
  </si>
  <si>
    <t>Pink</t>
  </si>
  <si>
    <t>Blu/grn</t>
  </si>
  <si>
    <t>White</t>
  </si>
  <si>
    <t>Spread</t>
  </si>
  <si>
    <t>E coli/</t>
  </si>
  <si>
    <t>G coli/</t>
  </si>
  <si>
    <t>Ent/</t>
  </si>
  <si>
    <t>F coli</t>
  </si>
  <si>
    <t>G coli</t>
  </si>
  <si>
    <t>Enterobacteriaceae</t>
  </si>
  <si>
    <t>W</t>
  </si>
  <si>
    <t>P</t>
  </si>
  <si>
    <t>Time</t>
  </si>
  <si>
    <t xml:space="preserve">Count </t>
  </si>
  <si>
    <t>factor</t>
  </si>
  <si>
    <t>Sur</t>
  </si>
  <si>
    <t>Sub</t>
  </si>
  <si>
    <t>100mL</t>
  </si>
  <si>
    <t>Code</t>
  </si>
  <si>
    <t>Location</t>
  </si>
  <si>
    <t>mL</t>
  </si>
  <si>
    <t>Date</t>
  </si>
  <si>
    <t>plated</t>
  </si>
  <si>
    <t>temp</t>
  </si>
  <si>
    <t>date</t>
  </si>
  <si>
    <t>time</t>
  </si>
  <si>
    <t>1&amp;2</t>
  </si>
  <si>
    <t>3&amp;4</t>
  </si>
  <si>
    <t>5&amp;6</t>
  </si>
  <si>
    <t>Rain</t>
  </si>
  <si>
    <t>H1</t>
  </si>
  <si>
    <t xml:space="preserve">Rain, end of Bea's copper downspout </t>
  </si>
  <si>
    <t>at rain water cistern filter, during light rain after 4 day rain, second of season.</t>
  </si>
  <si>
    <t>Water light straw colored, seemed probably bacteriologically clean but it didn't look like it would taste good.</t>
  </si>
  <si>
    <t>H8</t>
  </si>
  <si>
    <t>Rain- Lavadero tap</t>
  </si>
  <si>
    <t>almost all last year's water, plus muddy water from roof repair.</t>
  </si>
  <si>
    <t>±%</t>
  </si>
  <si>
    <t>Water looked very muddy.</t>
  </si>
  <si>
    <t>H5</t>
  </si>
  <si>
    <t xml:space="preserve">Rain-Tinaco East Roof </t>
  </si>
  <si>
    <t>first flush, 3 min rain (also rained yesterday)</t>
  </si>
  <si>
    <t>Cascada-flows originating at the main Huehuecoyotl waterfall</t>
  </si>
  <si>
    <t>H12</t>
  </si>
  <si>
    <t>Cascada-Outlet drain of Tinaco W</t>
  </si>
  <si>
    <t>last of last year's water</t>
  </si>
  <si>
    <t>Not clear</t>
  </si>
  <si>
    <t>H11</t>
  </si>
  <si>
    <t>Cascada-Llave, kitchen of Svante</t>
  </si>
  <si>
    <t>last years' water</t>
  </si>
  <si>
    <t>7/4 13:00 nothing to count</t>
  </si>
  <si>
    <t>H4</t>
  </si>
  <si>
    <t>Cascada- Tinaco East inside</t>
  </si>
  <si>
    <t>Nearly full, nearly all last of last year's water,</t>
  </si>
  <si>
    <t>2m visibility...I'd left this dirty but it had been filled a few times</t>
  </si>
  <si>
    <t>H6</t>
  </si>
  <si>
    <t>Cascada-Tinaco East to Bea kitchen tap (cold)</t>
  </si>
  <si>
    <t>light straw colored</t>
  </si>
  <si>
    <t>H7</t>
  </si>
  <si>
    <t>Cascada-Tinaco East to Bea hot kitchen tap</t>
  </si>
  <si>
    <t>7/4/1999 13:00 nothing to count</t>
  </si>
  <si>
    <t>H3</t>
  </si>
  <si>
    <t>Cascada-Man-made pool at bottom of waterfall</t>
  </si>
  <si>
    <t>1m deep h2o, mix of last week's rain, 50 cm vis, dark tea colored...</t>
  </si>
  <si>
    <t>20±%</t>
  </si>
  <si>
    <t>little mud, a fair bit of plant matter on bottom.</t>
  </si>
  <si>
    <t>H2</t>
  </si>
  <si>
    <t>Cascada-light flow</t>
  </si>
  <si>
    <t>First waterfall 7/24, this was the last falling water NOT diverted.</t>
  </si>
  <si>
    <t>±15%</t>
  </si>
  <si>
    <t>±30%</t>
  </si>
  <si>
    <t>±20%</t>
  </si>
  <si>
    <t>H13</t>
  </si>
  <si>
    <t>Cascada-slow</t>
  </si>
  <si>
    <t>20 lpm?</t>
  </si>
  <si>
    <t>H14</t>
  </si>
  <si>
    <t>Cascada-fast</t>
  </si>
  <si>
    <t>200 lpm? soon after downpour</t>
  </si>
  <si>
    <t>Wetland (blackwater treatment)</t>
  </si>
  <si>
    <t>H10</t>
  </si>
  <si>
    <t>Constructed wetland inlet</t>
  </si>
  <si>
    <t xml:space="preserve">against wall near inlet, water 20 cm down, sample from 25 cm, </t>
  </si>
  <si>
    <t>±1</t>
  </si>
  <si>
    <t>Cloudy, no odor</t>
  </si>
  <si>
    <t>H9</t>
  </si>
  <si>
    <t>Constructed wetland outlet</t>
  </si>
  <si>
    <t>against wall near outlet, water 20 cm down, sample from surface</t>
  </si>
  <si>
    <t>Looked slightly cloudy, no odor</t>
  </si>
  <si>
    <t>Octotitlan springs-water supply for nearby village</t>
  </si>
  <si>
    <t>H15</t>
  </si>
  <si>
    <t>Chipuilote-spring</t>
  </si>
  <si>
    <t>Drinking water spring-fed pool of Ocotitlan</t>
  </si>
  <si>
    <t>Just before afternoon rain</t>
  </si>
  <si>
    <t>H16</t>
  </si>
  <si>
    <t>Chipuilote-seasonal creek</t>
  </si>
  <si>
    <t>Leaf-filled, surface-stagnant pool from which villiage</t>
  </si>
  <si>
    <t>cistern is filled by 2.5" hose about 1km long.  Lots of Chloro bottles, supposedly for laundry, they say.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</si>
</sst>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°"/>
    <numFmt numFmtId="165" formatCode="0.000"/>
    <numFmt numFmtId="166" formatCode="0.0000"/>
  </numFmts>
  <fonts count="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b/>
      <sz val="10"/>
      <color indexed="10"/>
      <name val="Geneva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4" fontId="0" fillId="0" borderId="4" xfId="0" applyNumberFormat="1" applyBorder="1" applyAlignment="1">
      <alignment/>
    </xf>
    <xf numFmtId="20" fontId="0" fillId="0" borderId="4" xfId="0" applyNumberFormat="1" applyBorder="1" applyAlignment="1">
      <alignment/>
    </xf>
    <xf numFmtId="20" fontId="0" fillId="0" borderId="5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Fill="1" applyBorder="1" applyAlignment="1">
      <alignment/>
    </xf>
    <xf numFmtId="0" fontId="0" fillId="0" borderId="6" xfId="0" applyBorder="1" applyAlignment="1">
      <alignment/>
    </xf>
    <xf numFmtId="164" fontId="0" fillId="0" borderId="5" xfId="0" applyNumberFormat="1" applyBorder="1" applyAlignment="1">
      <alignment/>
    </xf>
    <xf numFmtId="0" fontId="1" fillId="0" borderId="2" xfId="0" applyFont="1" applyBorder="1" applyAlignment="1">
      <alignment/>
    </xf>
    <xf numFmtId="166" fontId="0" fillId="0" borderId="0" xfId="0" applyNumberFormat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4" fillId="0" borderId="2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20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" fillId="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166" fontId="0" fillId="0" borderId="9" xfId="0" applyNumberFormat="1" applyBorder="1" applyAlignment="1">
      <alignment/>
    </xf>
    <xf numFmtId="14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20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3" xfId="0" applyNumberFormat="1" applyBorder="1" applyAlignment="1">
      <alignment/>
    </xf>
    <xf numFmtId="14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20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166" fontId="0" fillId="0" borderId="29" xfId="0" applyNumberFormat="1" applyBorder="1" applyAlignment="1">
      <alignment/>
    </xf>
    <xf numFmtId="14" fontId="0" fillId="0" borderId="30" xfId="0" applyNumberFormat="1" applyBorder="1" applyAlignment="1">
      <alignment/>
    </xf>
    <xf numFmtId="20" fontId="0" fillId="0" borderId="30" xfId="0" applyNumberFormat="1" applyBorder="1" applyAlignment="1">
      <alignment/>
    </xf>
    <xf numFmtId="20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Fill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6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164" fontId="0" fillId="0" borderId="37" xfId="0" applyNumberFormat="1" applyBorder="1" applyAlignment="1">
      <alignment/>
    </xf>
    <xf numFmtId="14" fontId="0" fillId="0" borderId="38" xfId="0" applyNumberFormat="1" applyBorder="1" applyAlignment="1">
      <alignment/>
    </xf>
    <xf numFmtId="20" fontId="0" fillId="0" borderId="38" xfId="0" applyNumberFormat="1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9" xfId="0" applyBorder="1" applyAlignment="1">
      <alignment/>
    </xf>
    <xf numFmtId="3" fontId="0" fillId="0" borderId="37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6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pane xSplit="2" ySplit="4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2" sqref="E22"/>
    </sheetView>
  </sheetViews>
  <sheetFormatPr defaultColWidth="11.00390625" defaultRowHeight="12.75"/>
  <cols>
    <col min="1" max="1" width="7.25390625" style="97" customWidth="1"/>
    <col min="2" max="3" width="9.00390625" style="6" customWidth="1"/>
    <col min="4" max="4" width="3.375" style="0" customWidth="1"/>
    <col min="5" max="5" width="29.00390625" style="0" customWidth="1"/>
    <col min="6" max="6" width="8.375" style="19" customWidth="1"/>
    <col min="7" max="7" width="8.00390625" style="0" customWidth="1"/>
    <col min="8" max="8" width="6.375" style="0" customWidth="1"/>
    <col min="9" max="9" width="6.00390625" style="1" customWidth="1"/>
    <col min="10" max="10" width="6.00390625" style="8" customWidth="1"/>
    <col min="11" max="11" width="7.25390625" style="8" customWidth="1"/>
    <col min="12" max="12" width="5.25390625" style="0" customWidth="1"/>
    <col min="13" max="13" width="3.375" style="1" customWidth="1"/>
    <col min="14" max="14" width="3.375" style="4" customWidth="1"/>
    <col min="15" max="15" width="4.125" style="1" customWidth="1"/>
    <col min="16" max="16" width="3.875" style="4" customWidth="1"/>
    <col min="17" max="17" width="3.375" style="1" customWidth="1"/>
    <col min="18" max="18" width="3.375" style="4" customWidth="1"/>
    <col min="19" max="19" width="3.375" style="1" customWidth="1"/>
    <col min="20" max="20" width="3.875" style="4" customWidth="1"/>
    <col min="21" max="22" width="3.375" style="1" customWidth="1"/>
    <col min="23" max="23" width="10.75390625" style="1" customWidth="1"/>
    <col min="24" max="16384" width="12.375" style="0" customWidth="1"/>
  </cols>
  <sheetData>
    <row r="1" spans="1:24" ht="12.75">
      <c r="A1" s="96"/>
      <c r="B1" s="59"/>
      <c r="C1" s="60"/>
      <c r="D1" s="54" t="s">
        <v>0</v>
      </c>
      <c r="E1" s="55"/>
      <c r="F1" s="56"/>
      <c r="G1" s="55"/>
      <c r="H1" s="55"/>
      <c r="I1" s="57"/>
      <c r="J1" s="55"/>
      <c r="K1" s="55"/>
      <c r="L1" s="55"/>
      <c r="M1" s="57" t="s">
        <v>1</v>
      </c>
      <c r="N1" s="58"/>
      <c r="O1" s="57" t="s">
        <v>2</v>
      </c>
      <c r="P1" s="58"/>
      <c r="Q1" s="57" t="s">
        <v>3</v>
      </c>
      <c r="R1" s="58"/>
      <c r="S1" s="57" t="s">
        <v>4</v>
      </c>
      <c r="T1" s="58"/>
      <c r="U1" s="57" t="s">
        <v>5</v>
      </c>
      <c r="V1" s="57"/>
      <c r="W1" s="1">
        <v>1</v>
      </c>
      <c r="X1" s="1">
        <v>1</v>
      </c>
    </row>
    <row r="2" spans="1:24" ht="12.75">
      <c r="A2" s="97" t="s">
        <v>6</v>
      </c>
      <c r="B2" s="24" t="s">
        <v>7</v>
      </c>
      <c r="C2" s="62" t="s">
        <v>8</v>
      </c>
      <c r="D2" s="61"/>
      <c r="E2" s="8"/>
      <c r="F2" s="21"/>
      <c r="G2" s="8"/>
      <c r="H2" s="8"/>
      <c r="L2" s="8"/>
      <c r="M2" s="1" t="s">
        <v>9</v>
      </c>
      <c r="N2" s="9"/>
      <c r="O2" s="1" t="s">
        <v>10</v>
      </c>
      <c r="P2" s="9"/>
      <c r="Q2" s="1" t="s">
        <v>11</v>
      </c>
      <c r="R2" s="9"/>
      <c r="T2" s="9"/>
      <c r="U2" s="1" t="s">
        <v>12</v>
      </c>
      <c r="V2" s="1" t="s">
        <v>13</v>
      </c>
      <c r="W2" s="1">
        <v>2</v>
      </c>
      <c r="X2" s="1">
        <v>2</v>
      </c>
    </row>
    <row r="3" spans="2:24" ht="12.75">
      <c r="B3" s="24"/>
      <c r="C3" s="62"/>
      <c r="D3" s="61"/>
      <c r="E3" s="8"/>
      <c r="F3" s="21"/>
      <c r="G3" s="8"/>
      <c r="H3" s="8"/>
      <c r="I3" s="1" t="s">
        <v>14</v>
      </c>
      <c r="K3" s="8" t="s">
        <v>15</v>
      </c>
      <c r="L3" s="8" t="s">
        <v>15</v>
      </c>
      <c r="N3" s="9" t="s">
        <v>16</v>
      </c>
      <c r="P3" s="9" t="s">
        <v>16</v>
      </c>
      <c r="Q3" s="1" t="s">
        <v>17</v>
      </c>
      <c r="R3" s="9" t="s">
        <v>16</v>
      </c>
      <c r="S3" s="1" t="s">
        <v>17</v>
      </c>
      <c r="T3" s="9" t="s">
        <v>16</v>
      </c>
      <c r="U3" s="1" t="s">
        <v>17</v>
      </c>
      <c r="V3" s="8" t="s">
        <v>18</v>
      </c>
      <c r="W3" s="1">
        <v>3</v>
      </c>
      <c r="X3" s="1">
        <v>3</v>
      </c>
    </row>
    <row r="4" spans="1:24" ht="12.75">
      <c r="A4" s="97" t="s">
        <v>19</v>
      </c>
      <c r="B4" s="24" t="s">
        <v>19</v>
      </c>
      <c r="C4" s="63" t="s">
        <v>19</v>
      </c>
      <c r="D4" s="61" t="s">
        <v>20</v>
      </c>
      <c r="E4" s="8" t="s">
        <v>21</v>
      </c>
      <c r="F4" s="21" t="s">
        <v>22</v>
      </c>
      <c r="G4" s="8" t="s">
        <v>23</v>
      </c>
      <c r="H4" s="8" t="s">
        <v>14</v>
      </c>
      <c r="I4" s="1" t="s">
        <v>24</v>
      </c>
      <c r="J4" s="8" t="s">
        <v>25</v>
      </c>
      <c r="K4" s="8" t="s">
        <v>26</v>
      </c>
      <c r="L4" s="8" t="s">
        <v>27</v>
      </c>
      <c r="M4" s="1" t="s">
        <v>28</v>
      </c>
      <c r="N4" s="9"/>
      <c r="O4" s="1" t="s">
        <v>29</v>
      </c>
      <c r="P4" s="9"/>
      <c r="Q4" s="1" t="s">
        <v>30</v>
      </c>
      <c r="R4" s="9"/>
      <c r="S4" s="1">
        <v>7</v>
      </c>
      <c r="T4" s="9"/>
      <c r="U4" s="1">
        <v>9</v>
      </c>
      <c r="V4" s="1">
        <v>10</v>
      </c>
      <c r="W4" s="1">
        <v>4</v>
      </c>
      <c r="X4" s="1">
        <v>4</v>
      </c>
    </row>
    <row r="5" spans="1:24" ht="13.5" thickBot="1">
      <c r="A5" s="97" t="s">
        <v>31</v>
      </c>
      <c r="B5" s="24"/>
      <c r="C5" s="63"/>
      <c r="D5" s="61"/>
      <c r="E5" s="8"/>
      <c r="F5" s="21"/>
      <c r="G5" s="8"/>
      <c r="H5" s="8"/>
      <c r="L5" s="8"/>
      <c r="N5" s="9"/>
      <c r="P5" s="9"/>
      <c r="R5" s="9"/>
      <c r="T5" s="9"/>
      <c r="X5" s="1"/>
    </row>
    <row r="6" spans="1:24" s="40" customFormat="1" ht="13.5" thickTop="1">
      <c r="A6" s="98">
        <f>(M6/$F6)*N6*100</f>
        <v>0</v>
      </c>
      <c r="B6" s="39">
        <f>((O6/$F6)*P6*100)+A6</f>
        <v>4120</v>
      </c>
      <c r="C6" s="65">
        <f>((((Q6)*R6)+((S6)*T6)+(U6))/$F6)*100</f>
        <v>25920</v>
      </c>
      <c r="D6" s="64" t="s">
        <v>32</v>
      </c>
      <c r="E6" s="30" t="s">
        <v>33</v>
      </c>
      <c r="F6" s="44">
        <v>5</v>
      </c>
      <c r="G6" s="45">
        <v>34880</v>
      </c>
      <c r="H6" s="46">
        <v>0.3333333333333333</v>
      </c>
      <c r="I6" s="47">
        <v>0.3756944444444445</v>
      </c>
      <c r="J6" s="48">
        <v>82</v>
      </c>
      <c r="K6" s="45">
        <v>34882</v>
      </c>
      <c r="L6" s="46">
        <v>0.375</v>
      </c>
      <c r="M6" s="29">
        <v>0</v>
      </c>
      <c r="N6" s="42">
        <v>1</v>
      </c>
      <c r="O6" s="29">
        <v>103</v>
      </c>
      <c r="P6" s="42">
        <v>2</v>
      </c>
      <c r="Q6" s="29">
        <v>0</v>
      </c>
      <c r="R6" s="42">
        <v>1</v>
      </c>
      <c r="S6" s="29">
        <v>36</v>
      </c>
      <c r="T6" s="42">
        <v>36</v>
      </c>
      <c r="U6" s="29"/>
      <c r="V6" s="29">
        <v>3</v>
      </c>
      <c r="W6" s="29">
        <v>5</v>
      </c>
      <c r="X6" s="29">
        <v>8</v>
      </c>
    </row>
    <row r="7" spans="1:24" s="8" customFormat="1" ht="12.75">
      <c r="A7" s="97"/>
      <c r="B7" s="5"/>
      <c r="C7" s="63"/>
      <c r="D7" s="61"/>
      <c r="E7" s="8" t="s">
        <v>34</v>
      </c>
      <c r="F7" s="21"/>
      <c r="I7" s="1"/>
      <c r="M7" s="1"/>
      <c r="N7" s="9"/>
      <c r="O7" s="1"/>
      <c r="P7" s="9"/>
      <c r="Q7" s="1"/>
      <c r="R7" s="9"/>
      <c r="S7" s="1"/>
      <c r="T7" s="9"/>
      <c r="U7" s="1"/>
      <c r="V7" s="1"/>
      <c r="W7" s="1">
        <v>6</v>
      </c>
      <c r="X7" s="1">
        <v>9</v>
      </c>
    </row>
    <row r="8" spans="1:24" s="8" customFormat="1" ht="12.75">
      <c r="A8" s="97"/>
      <c r="B8" s="5"/>
      <c r="C8" s="63"/>
      <c r="D8" s="61"/>
      <c r="E8" s="8" t="s">
        <v>35</v>
      </c>
      <c r="F8" s="21"/>
      <c r="I8" s="1"/>
      <c r="M8" s="1"/>
      <c r="N8" s="9"/>
      <c r="O8" s="1"/>
      <c r="P8" s="9"/>
      <c r="Q8" s="1"/>
      <c r="R8" s="9"/>
      <c r="S8" s="1"/>
      <c r="T8" s="9"/>
      <c r="U8" s="1"/>
      <c r="V8" s="1"/>
      <c r="W8" s="1">
        <v>7</v>
      </c>
      <c r="X8" s="1">
        <v>10</v>
      </c>
    </row>
    <row r="9" spans="1:24" s="2" customFormat="1" ht="12.75">
      <c r="A9" s="99">
        <f>(M9/$F9)*N9*100</f>
        <v>0</v>
      </c>
      <c r="B9" s="7">
        <f>((O9/$F9)*P9*100)+A9</f>
        <v>800</v>
      </c>
      <c r="C9" s="66">
        <f>((((Q9)*R9)+((S9)*T9)+(U9))/$F9)*100</f>
        <v>5200</v>
      </c>
      <c r="D9" s="67" t="s">
        <v>36</v>
      </c>
      <c r="E9" s="18" t="s">
        <v>37</v>
      </c>
      <c r="F9" s="20">
        <v>1</v>
      </c>
      <c r="G9" s="10">
        <v>34881</v>
      </c>
      <c r="H9" s="11">
        <v>0.6395833333333333</v>
      </c>
      <c r="I9" s="12"/>
      <c r="J9" s="13"/>
      <c r="K9" s="10">
        <v>34883</v>
      </c>
      <c r="L9" s="11">
        <v>0.5208333333333334</v>
      </c>
      <c r="M9" s="14">
        <v>0</v>
      </c>
      <c r="N9" s="15">
        <v>1</v>
      </c>
      <c r="O9" s="14">
        <v>8</v>
      </c>
      <c r="P9" s="15">
        <v>1</v>
      </c>
      <c r="Q9" s="14">
        <v>0</v>
      </c>
      <c r="R9" s="15">
        <v>1</v>
      </c>
      <c r="S9" s="14">
        <v>52</v>
      </c>
      <c r="T9" s="15">
        <v>1</v>
      </c>
      <c r="U9" s="14"/>
      <c r="V9" s="16"/>
      <c r="W9" s="3">
        <v>22</v>
      </c>
      <c r="X9" s="3">
        <v>5</v>
      </c>
    </row>
    <row r="10" spans="1:24" s="8" customFormat="1" ht="12.75">
      <c r="A10" s="97"/>
      <c r="B10" s="5"/>
      <c r="C10" s="63"/>
      <c r="D10" s="61"/>
      <c r="E10" s="8" t="s">
        <v>38</v>
      </c>
      <c r="F10" s="21"/>
      <c r="I10" s="1"/>
      <c r="M10" s="1" t="s">
        <v>39</v>
      </c>
      <c r="N10" s="9"/>
      <c r="O10" s="1" t="s">
        <v>39</v>
      </c>
      <c r="P10" s="9">
        <v>15</v>
      </c>
      <c r="Q10" s="1" t="s">
        <v>39</v>
      </c>
      <c r="R10" s="9"/>
      <c r="S10" s="1" t="s">
        <v>39</v>
      </c>
      <c r="T10" s="9"/>
      <c r="U10" s="1" t="s">
        <v>39</v>
      </c>
      <c r="V10" s="1"/>
      <c r="W10" s="1">
        <v>23</v>
      </c>
      <c r="X10" s="1">
        <v>6</v>
      </c>
    </row>
    <row r="11" spans="1:24" s="8" customFormat="1" ht="12.75">
      <c r="A11" s="99"/>
      <c r="B11" s="7"/>
      <c r="C11" s="66"/>
      <c r="D11" s="61"/>
      <c r="E11" s="8" t="s">
        <v>40</v>
      </c>
      <c r="F11" s="21"/>
      <c r="I11" s="1"/>
      <c r="J11" s="17"/>
      <c r="K11" s="10"/>
      <c r="L11" s="11"/>
      <c r="M11" s="14"/>
      <c r="N11" s="15">
        <v>1</v>
      </c>
      <c r="O11" s="14"/>
      <c r="P11" s="15">
        <v>1</v>
      </c>
      <c r="Q11" s="14"/>
      <c r="R11" s="15">
        <v>1</v>
      </c>
      <c r="S11" s="14"/>
      <c r="T11" s="15">
        <v>1</v>
      </c>
      <c r="U11" s="14"/>
      <c r="V11" s="16"/>
      <c r="W11" s="1">
        <v>24</v>
      </c>
      <c r="X11" s="1">
        <v>7</v>
      </c>
    </row>
    <row r="12" spans="1:24" s="83" customFormat="1" ht="12.75">
      <c r="A12" s="100">
        <f>(M12/$F12)*N12*100</f>
        <v>20</v>
      </c>
      <c r="B12" s="80">
        <f>((O12/$F12)*P12*100)+A12</f>
        <v>12260</v>
      </c>
      <c r="C12" s="81">
        <f>((((Q12)*R12)+((S12)*T12)+(U12))/$F12)*100</f>
        <v>14640</v>
      </c>
      <c r="D12" s="70" t="s">
        <v>41</v>
      </c>
      <c r="E12" s="71" t="s">
        <v>42</v>
      </c>
      <c r="F12" s="72">
        <v>5</v>
      </c>
      <c r="G12" s="73">
        <v>34881</v>
      </c>
      <c r="H12" s="74">
        <v>0.638888888888889</v>
      </c>
      <c r="I12" s="75"/>
      <c r="J12" s="76">
        <v>78</v>
      </c>
      <c r="K12" s="73">
        <v>34883</v>
      </c>
      <c r="L12" s="74">
        <v>0.5208333333333334</v>
      </c>
      <c r="M12" s="77">
        <v>1</v>
      </c>
      <c r="N12" s="78">
        <v>1</v>
      </c>
      <c r="O12" s="77">
        <v>17</v>
      </c>
      <c r="P12" s="78">
        <v>36</v>
      </c>
      <c r="Q12" s="77">
        <v>3</v>
      </c>
      <c r="R12" s="78">
        <v>1</v>
      </c>
      <c r="S12" s="77">
        <v>20</v>
      </c>
      <c r="T12" s="78">
        <v>36</v>
      </c>
      <c r="U12" s="77">
        <v>9</v>
      </c>
      <c r="V12" s="79">
        <v>9</v>
      </c>
      <c r="W12" s="82">
        <v>16</v>
      </c>
      <c r="X12" s="82">
        <v>11</v>
      </c>
    </row>
    <row r="13" spans="1:24" s="8" customFormat="1" ht="12.75">
      <c r="A13" s="97"/>
      <c r="B13" s="5"/>
      <c r="C13" s="63"/>
      <c r="D13" s="61"/>
      <c r="E13" s="8" t="s">
        <v>43</v>
      </c>
      <c r="F13" s="21"/>
      <c r="I13" s="1"/>
      <c r="M13" s="1" t="s">
        <v>39</v>
      </c>
      <c r="N13" s="9">
        <v>0</v>
      </c>
      <c r="O13" s="1" t="s">
        <v>39</v>
      </c>
      <c r="P13" s="9">
        <v>30</v>
      </c>
      <c r="Q13" s="1" t="s">
        <v>39</v>
      </c>
      <c r="R13" s="9"/>
      <c r="S13" s="1" t="s">
        <v>39</v>
      </c>
      <c r="T13" s="9">
        <v>15</v>
      </c>
      <c r="U13" s="1" t="s">
        <v>39</v>
      </c>
      <c r="V13" s="1"/>
      <c r="W13" s="1">
        <v>17</v>
      </c>
      <c r="X13" s="1">
        <v>12</v>
      </c>
    </row>
    <row r="14" spans="1:24" s="2" customFormat="1" ht="13.5" thickBot="1">
      <c r="A14" s="99" t="s">
        <v>44</v>
      </c>
      <c r="B14" s="7"/>
      <c r="C14" s="66"/>
      <c r="D14" s="67"/>
      <c r="F14" s="103"/>
      <c r="I14" s="3"/>
      <c r="M14" s="3"/>
      <c r="N14" s="23"/>
      <c r="O14" s="3"/>
      <c r="P14" s="23"/>
      <c r="Q14" s="3"/>
      <c r="R14" s="23"/>
      <c r="S14" s="3"/>
      <c r="T14" s="23"/>
      <c r="U14" s="3"/>
      <c r="V14" s="3"/>
      <c r="W14" s="3"/>
      <c r="X14" s="3"/>
    </row>
    <row r="15" spans="1:24" s="40" customFormat="1" ht="13.5" thickTop="1">
      <c r="A15" s="98">
        <f>(M15/$F15)*N15*100</f>
        <v>0</v>
      </c>
      <c r="B15" s="39">
        <f>((O15/$F15)*P15*100)+A15</f>
        <v>580</v>
      </c>
      <c r="C15" s="65">
        <f>((((Q15)*R15)+((S15)*T15)+(U15))/$F15)*100</f>
        <v>10800</v>
      </c>
      <c r="D15" s="64" t="s">
        <v>45</v>
      </c>
      <c r="E15" s="30" t="s">
        <v>46</v>
      </c>
      <c r="F15" s="31">
        <v>5</v>
      </c>
      <c r="G15" s="32">
        <v>34881</v>
      </c>
      <c r="H15" s="33">
        <v>0.9013888888888889</v>
      </c>
      <c r="I15" s="34"/>
      <c r="J15" s="35"/>
      <c r="K15" s="32">
        <v>34883</v>
      </c>
      <c r="L15" s="33">
        <v>0.5208333333333334</v>
      </c>
      <c r="M15" s="36">
        <v>0</v>
      </c>
      <c r="N15" s="37">
        <v>1</v>
      </c>
      <c r="O15" s="36">
        <v>29</v>
      </c>
      <c r="P15" s="37">
        <v>1</v>
      </c>
      <c r="Q15" s="36">
        <v>0</v>
      </c>
      <c r="R15" s="37">
        <v>1</v>
      </c>
      <c r="S15" s="36">
        <v>15</v>
      </c>
      <c r="T15" s="37">
        <v>36</v>
      </c>
      <c r="U15" s="36"/>
      <c r="V15" s="38">
        <v>9</v>
      </c>
      <c r="W15" s="29">
        <v>33</v>
      </c>
      <c r="X15" s="29">
        <v>22</v>
      </c>
    </row>
    <row r="16" spans="1:24" s="8" customFormat="1" ht="12.75">
      <c r="A16" s="97"/>
      <c r="B16" s="5"/>
      <c r="C16" s="63"/>
      <c r="D16" s="61"/>
      <c r="E16" s="8" t="s">
        <v>47</v>
      </c>
      <c r="F16" s="21"/>
      <c r="I16" s="1"/>
      <c r="K16" s="8" t="s">
        <v>48</v>
      </c>
      <c r="M16" s="1" t="s">
        <v>39</v>
      </c>
      <c r="N16" s="9"/>
      <c r="O16" s="1" t="s">
        <v>39</v>
      </c>
      <c r="P16" s="9"/>
      <c r="Q16" s="1" t="s">
        <v>39</v>
      </c>
      <c r="R16" s="9"/>
      <c r="S16" s="1" t="s">
        <v>39</v>
      </c>
      <c r="T16" s="9">
        <v>5</v>
      </c>
      <c r="U16" s="1" t="s">
        <v>39</v>
      </c>
      <c r="V16" s="1">
        <v>20</v>
      </c>
      <c r="W16" s="1">
        <v>34</v>
      </c>
      <c r="X16" s="1">
        <v>23</v>
      </c>
    </row>
    <row r="17" spans="1:24" s="2" customFormat="1" ht="12.75">
      <c r="A17" s="99">
        <f>(M17/$F17)*N17*100</f>
        <v>0</v>
      </c>
      <c r="B17" s="7">
        <f>((O17/$F17)*P17*100)+A17</f>
        <v>100</v>
      </c>
      <c r="C17" s="66">
        <f>((((Q17)*R17)+((S17)*T17)+(U17))/$F17)*100</f>
        <v>2520</v>
      </c>
      <c r="D17" s="67" t="s">
        <v>49</v>
      </c>
      <c r="E17" s="18" t="s">
        <v>50</v>
      </c>
      <c r="F17" s="49">
        <v>5</v>
      </c>
      <c r="G17" s="50">
        <v>34881</v>
      </c>
      <c r="H17" s="51">
        <v>0.9006944444444445</v>
      </c>
      <c r="I17" s="52"/>
      <c r="J17" s="53"/>
      <c r="K17" s="50">
        <v>34885</v>
      </c>
      <c r="L17" s="51">
        <v>0.7708333333333334</v>
      </c>
      <c r="M17" s="3">
        <v>0</v>
      </c>
      <c r="N17" s="23">
        <v>1</v>
      </c>
      <c r="O17" s="3">
        <v>5</v>
      </c>
      <c r="P17" s="23">
        <v>1</v>
      </c>
      <c r="Q17" s="3"/>
      <c r="R17" s="23">
        <v>1</v>
      </c>
      <c r="S17" s="3">
        <v>62</v>
      </c>
      <c r="T17" s="23">
        <v>2</v>
      </c>
      <c r="U17" s="3">
        <v>2</v>
      </c>
      <c r="V17" s="3"/>
      <c r="W17" s="3">
        <v>31</v>
      </c>
      <c r="X17" s="3">
        <v>13</v>
      </c>
    </row>
    <row r="18" spans="1:24" s="8" customFormat="1" ht="12.75">
      <c r="A18" s="97"/>
      <c r="B18" s="5"/>
      <c r="C18" s="63"/>
      <c r="D18" s="61"/>
      <c r="E18" s="8" t="s">
        <v>51</v>
      </c>
      <c r="F18" s="21"/>
      <c r="I18" s="1" t="s">
        <v>52</v>
      </c>
      <c r="M18" s="1" t="s">
        <v>39</v>
      </c>
      <c r="N18" s="9"/>
      <c r="O18" s="1" t="s">
        <v>39</v>
      </c>
      <c r="P18" s="9"/>
      <c r="Q18" s="1" t="s">
        <v>39</v>
      </c>
      <c r="R18" s="9"/>
      <c r="S18" s="1" t="s">
        <v>39</v>
      </c>
      <c r="T18" s="9"/>
      <c r="U18" s="1" t="s">
        <v>39</v>
      </c>
      <c r="V18" s="1"/>
      <c r="W18" s="1">
        <v>32</v>
      </c>
      <c r="X18" s="1">
        <v>14</v>
      </c>
    </row>
    <row r="19" spans="1:24" s="83" customFormat="1" ht="12.75">
      <c r="A19" s="100">
        <f>(M19/$F19)*N19*100</f>
        <v>0</v>
      </c>
      <c r="B19" s="80">
        <f>((O19/$F19)*P19*100)+A19</f>
        <v>280</v>
      </c>
      <c r="C19" s="81">
        <f>((((Q19)*R19)+((S19)*T19)+(U19))/$F19)*100</f>
        <v>3279.9999999999995</v>
      </c>
      <c r="D19" s="70" t="s">
        <v>53</v>
      </c>
      <c r="E19" s="71" t="s">
        <v>54</v>
      </c>
      <c r="F19" s="72">
        <v>5</v>
      </c>
      <c r="G19" s="73">
        <v>34881</v>
      </c>
      <c r="H19" s="74">
        <v>0.6319444444444444</v>
      </c>
      <c r="I19" s="75"/>
      <c r="J19" s="76"/>
      <c r="K19" s="73">
        <v>34883</v>
      </c>
      <c r="L19" s="74">
        <v>0.5208333333333334</v>
      </c>
      <c r="M19" s="77">
        <v>0</v>
      </c>
      <c r="N19" s="78">
        <v>1</v>
      </c>
      <c r="O19" s="77">
        <v>14</v>
      </c>
      <c r="P19" s="78">
        <v>1</v>
      </c>
      <c r="Q19" s="77">
        <v>1</v>
      </c>
      <c r="R19" s="78">
        <v>1</v>
      </c>
      <c r="S19" s="77">
        <v>40</v>
      </c>
      <c r="T19" s="78">
        <v>4</v>
      </c>
      <c r="U19" s="77">
        <v>3</v>
      </c>
      <c r="V19" s="79"/>
      <c r="W19" s="82">
        <v>13</v>
      </c>
      <c r="X19" s="82">
        <v>15</v>
      </c>
    </row>
    <row r="20" spans="1:24" s="8" customFormat="1" ht="12.75">
      <c r="A20" s="97"/>
      <c r="B20" s="5"/>
      <c r="C20" s="63"/>
      <c r="D20" s="61"/>
      <c r="E20" s="8" t="s">
        <v>55</v>
      </c>
      <c r="F20" s="21"/>
      <c r="I20" s="1"/>
      <c r="M20" s="1" t="s">
        <v>39</v>
      </c>
      <c r="N20" s="9"/>
      <c r="O20" s="1" t="s">
        <v>39</v>
      </c>
      <c r="P20" s="9"/>
      <c r="Q20" s="1" t="s">
        <v>39</v>
      </c>
      <c r="R20" s="9"/>
      <c r="S20" s="1" t="s">
        <v>39</v>
      </c>
      <c r="T20" s="9">
        <v>15</v>
      </c>
      <c r="U20" s="1" t="s">
        <v>39</v>
      </c>
      <c r="V20" s="1"/>
      <c r="W20" s="1">
        <v>14</v>
      </c>
      <c r="X20" s="1">
        <v>16</v>
      </c>
    </row>
    <row r="21" spans="1:24" s="8" customFormat="1" ht="12.75">
      <c r="A21" s="99"/>
      <c r="B21" s="7"/>
      <c r="C21" s="66"/>
      <c r="D21" s="61"/>
      <c r="E21" s="8" t="s">
        <v>56</v>
      </c>
      <c r="F21" s="21"/>
      <c r="I21" s="1"/>
      <c r="J21" s="17"/>
      <c r="K21" s="10"/>
      <c r="L21" s="11"/>
      <c r="M21" s="14"/>
      <c r="N21" s="15">
        <v>1</v>
      </c>
      <c r="O21" s="14"/>
      <c r="P21" s="15">
        <v>1</v>
      </c>
      <c r="Q21" s="14"/>
      <c r="R21" s="15">
        <v>1</v>
      </c>
      <c r="S21" s="14"/>
      <c r="T21" s="15">
        <v>1</v>
      </c>
      <c r="U21" s="14"/>
      <c r="V21" s="16"/>
      <c r="W21" s="1">
        <v>15</v>
      </c>
      <c r="X21" s="1">
        <v>17</v>
      </c>
    </row>
    <row r="22" spans="1:24" s="2" customFormat="1" ht="12.75">
      <c r="A22" s="99">
        <f>(M22/$F22)*N22*100</f>
        <v>0</v>
      </c>
      <c r="B22" s="7">
        <f>((O22/$F22)*P22*100)+A22</f>
        <v>520</v>
      </c>
      <c r="C22" s="66">
        <f>((((Q22)*R22)+((S22)*T22)+(U22))/$F22)*100</f>
        <v>20160</v>
      </c>
      <c r="D22" s="67" t="s">
        <v>57</v>
      </c>
      <c r="E22" s="18" t="s">
        <v>58</v>
      </c>
      <c r="F22" s="20">
        <v>5</v>
      </c>
      <c r="G22" s="10">
        <v>34881</v>
      </c>
      <c r="H22" s="11">
        <v>0.6326388888888889</v>
      </c>
      <c r="I22" s="12"/>
      <c r="J22" s="13"/>
      <c r="K22" s="10">
        <v>34883</v>
      </c>
      <c r="L22" s="11">
        <v>0.5208333333333334</v>
      </c>
      <c r="M22" s="14">
        <v>0</v>
      </c>
      <c r="N22" s="15">
        <v>1</v>
      </c>
      <c r="O22" s="14">
        <v>26</v>
      </c>
      <c r="P22" s="15">
        <v>1</v>
      </c>
      <c r="Q22" s="14">
        <v>0</v>
      </c>
      <c r="R22" s="15">
        <v>1</v>
      </c>
      <c r="S22" s="14">
        <v>28</v>
      </c>
      <c r="T22" s="15">
        <v>36</v>
      </c>
      <c r="U22" s="14"/>
      <c r="V22" s="16"/>
      <c r="W22" s="1">
        <v>18</v>
      </c>
      <c r="X22" s="1">
        <v>20</v>
      </c>
    </row>
    <row r="23" spans="1:24" s="8" customFormat="1" ht="12.75">
      <c r="A23" s="97"/>
      <c r="B23" s="5"/>
      <c r="C23" s="63"/>
      <c r="D23" s="61"/>
      <c r="E23" s="8" t="s">
        <v>59</v>
      </c>
      <c r="F23" s="21"/>
      <c r="I23" s="1"/>
      <c r="M23" s="1" t="s">
        <v>39</v>
      </c>
      <c r="N23" s="9"/>
      <c r="O23" s="1" t="s">
        <v>39</v>
      </c>
      <c r="P23" s="9">
        <v>5</v>
      </c>
      <c r="Q23" s="1" t="s">
        <v>39</v>
      </c>
      <c r="R23" s="9"/>
      <c r="S23" s="1" t="s">
        <v>39</v>
      </c>
      <c r="T23" s="9">
        <v>5</v>
      </c>
      <c r="U23" s="1" t="s">
        <v>39</v>
      </c>
      <c r="V23" s="1"/>
      <c r="W23" s="1">
        <v>19</v>
      </c>
      <c r="X23" s="1">
        <v>21</v>
      </c>
    </row>
    <row r="24" spans="1:24" s="2" customFormat="1" ht="12.75">
      <c r="A24" s="99">
        <f>(M24/$F24)*N24*100</f>
        <v>0</v>
      </c>
      <c r="B24" s="7">
        <f>((O24/$F24)*P24*100)+A24</f>
        <v>433.3333333333333</v>
      </c>
      <c r="C24" s="66">
        <f>((((Q24)*R24)+((S24)*T24)+(U24))/$F24)*100</f>
        <v>2466.666666666667</v>
      </c>
      <c r="D24" s="67" t="s">
        <v>60</v>
      </c>
      <c r="E24" s="18" t="s">
        <v>61</v>
      </c>
      <c r="F24" s="20">
        <v>3</v>
      </c>
      <c r="G24" s="10">
        <v>34881</v>
      </c>
      <c r="H24" s="11">
        <v>0.6347222222222222</v>
      </c>
      <c r="I24" s="12"/>
      <c r="J24" s="13"/>
      <c r="K24" s="10">
        <v>34885</v>
      </c>
      <c r="L24" s="11">
        <v>0.7708333333333334</v>
      </c>
      <c r="M24" s="14">
        <v>0</v>
      </c>
      <c r="N24" s="15">
        <v>1</v>
      </c>
      <c r="O24" s="14">
        <v>13</v>
      </c>
      <c r="P24" s="15">
        <v>1</v>
      </c>
      <c r="Q24" s="14">
        <v>1</v>
      </c>
      <c r="R24" s="15">
        <v>1</v>
      </c>
      <c r="S24" s="14">
        <v>35</v>
      </c>
      <c r="T24" s="15">
        <v>2</v>
      </c>
      <c r="U24" s="14">
        <v>3</v>
      </c>
      <c r="V24" s="16">
        <v>2</v>
      </c>
      <c r="W24" s="1">
        <v>20</v>
      </c>
      <c r="X24" s="1">
        <v>18</v>
      </c>
    </row>
    <row r="25" spans="1:24" s="8" customFormat="1" ht="12.75">
      <c r="A25" s="97"/>
      <c r="B25" s="5"/>
      <c r="C25" s="63"/>
      <c r="D25" s="61"/>
      <c r="F25" s="21"/>
      <c r="I25" s="22" t="s">
        <v>62</v>
      </c>
      <c r="M25" s="1" t="s">
        <v>39</v>
      </c>
      <c r="N25" s="9"/>
      <c r="O25" s="1" t="s">
        <v>39</v>
      </c>
      <c r="P25" s="9"/>
      <c r="Q25" s="1" t="s">
        <v>39</v>
      </c>
      <c r="R25" s="9"/>
      <c r="S25" s="1" t="s">
        <v>39</v>
      </c>
      <c r="T25" s="9"/>
      <c r="U25" s="1" t="s">
        <v>39</v>
      </c>
      <c r="V25" s="1"/>
      <c r="W25" s="1">
        <v>21</v>
      </c>
      <c r="X25" s="1">
        <v>19</v>
      </c>
    </row>
    <row r="26" spans="1:24" s="83" customFormat="1" ht="12.75">
      <c r="A26" s="100">
        <f>(M26/$F26)*N26*100</f>
        <v>250</v>
      </c>
      <c r="B26" s="80">
        <f>((O26/$F26)*P26*100)+A26</f>
        <v>50650</v>
      </c>
      <c r="C26" s="81">
        <f>((((Q26)*R26)+((S26)*T26)+(U26))/$F26)*100</f>
        <v>27350</v>
      </c>
      <c r="D26" s="70" t="s">
        <v>63</v>
      </c>
      <c r="E26" s="71" t="s">
        <v>64</v>
      </c>
      <c r="F26" s="72">
        <v>2</v>
      </c>
      <c r="G26" s="73">
        <v>34880</v>
      </c>
      <c r="H26" s="74">
        <v>0.3576388888888889</v>
      </c>
      <c r="I26" s="75">
        <v>0.37986111111111115</v>
      </c>
      <c r="J26" s="76">
        <v>82</v>
      </c>
      <c r="K26" s="73">
        <v>34882</v>
      </c>
      <c r="L26" s="74">
        <v>0.375</v>
      </c>
      <c r="M26" s="77">
        <v>5</v>
      </c>
      <c r="N26" s="78">
        <v>1</v>
      </c>
      <c r="O26" s="77">
        <v>28</v>
      </c>
      <c r="P26" s="78">
        <v>36</v>
      </c>
      <c r="Q26" s="77">
        <v>7</v>
      </c>
      <c r="R26" s="78">
        <v>1</v>
      </c>
      <c r="S26" s="77">
        <v>15</v>
      </c>
      <c r="T26" s="78">
        <v>36</v>
      </c>
      <c r="U26" s="77"/>
      <c r="V26" s="79"/>
      <c r="W26" s="82">
        <v>10</v>
      </c>
      <c r="X26" s="82">
        <v>30</v>
      </c>
    </row>
    <row r="27" spans="1:24" s="8" customFormat="1" ht="12.75">
      <c r="A27" s="97"/>
      <c r="B27" s="5"/>
      <c r="C27" s="63"/>
      <c r="D27" s="61"/>
      <c r="E27" s="8" t="s">
        <v>65</v>
      </c>
      <c r="F27" s="21"/>
      <c r="I27" s="1"/>
      <c r="M27" s="1" t="s">
        <v>39</v>
      </c>
      <c r="N27" s="9"/>
      <c r="O27" s="1" t="s">
        <v>66</v>
      </c>
      <c r="P27" s="9"/>
      <c r="Q27" s="1" t="s">
        <v>39</v>
      </c>
      <c r="R27" s="9"/>
      <c r="S27" s="1" t="s">
        <v>39</v>
      </c>
      <c r="T27" s="9">
        <v>20</v>
      </c>
      <c r="U27" s="1" t="s">
        <v>39</v>
      </c>
      <c r="V27" s="1"/>
      <c r="W27" s="1">
        <v>11</v>
      </c>
      <c r="X27" s="1">
        <v>31</v>
      </c>
    </row>
    <row r="28" spans="1:24" s="8" customFormat="1" ht="12.75">
      <c r="A28" s="99"/>
      <c r="B28" s="7"/>
      <c r="C28" s="66"/>
      <c r="D28" s="61"/>
      <c r="E28" s="8" t="s">
        <v>67</v>
      </c>
      <c r="F28" s="21"/>
      <c r="I28" s="1"/>
      <c r="J28" s="17"/>
      <c r="K28" s="10"/>
      <c r="L28" s="11"/>
      <c r="M28" s="14"/>
      <c r="N28" s="15">
        <v>1</v>
      </c>
      <c r="O28" s="14"/>
      <c r="P28" s="15">
        <v>1</v>
      </c>
      <c r="Q28" s="14"/>
      <c r="R28" s="15">
        <v>1</v>
      </c>
      <c r="S28" s="14"/>
      <c r="T28" s="15">
        <v>1</v>
      </c>
      <c r="U28" s="14"/>
      <c r="V28" s="16"/>
      <c r="W28" s="1">
        <v>12</v>
      </c>
      <c r="X28" s="1">
        <v>32</v>
      </c>
    </row>
    <row r="29" spans="1:24" s="2" customFormat="1" ht="12.75">
      <c r="A29" s="99">
        <f>(M29/$F29)*N29*100</f>
        <v>60</v>
      </c>
      <c r="B29" s="7">
        <f>((O29/$F29)*P29*100)+A29</f>
        <v>8700</v>
      </c>
      <c r="C29" s="66">
        <f>((((Q29)*R29)+((S29)*T29)+(U29))/$F29)*100</f>
        <v>36120</v>
      </c>
      <c r="D29" s="67" t="s">
        <v>68</v>
      </c>
      <c r="E29" s="18" t="s">
        <v>69</v>
      </c>
      <c r="F29" s="20">
        <v>5</v>
      </c>
      <c r="G29" s="10">
        <v>34880</v>
      </c>
      <c r="H29" s="11">
        <v>0.3541666666666667</v>
      </c>
      <c r="I29" s="12">
        <v>0.37916666666666665</v>
      </c>
      <c r="J29" s="13">
        <v>82</v>
      </c>
      <c r="K29" s="10">
        <v>34882</v>
      </c>
      <c r="L29" s="11">
        <v>0.375</v>
      </c>
      <c r="M29" s="14">
        <v>3</v>
      </c>
      <c r="N29" s="15">
        <v>1</v>
      </c>
      <c r="O29" s="14">
        <v>12</v>
      </c>
      <c r="P29" s="15">
        <v>36</v>
      </c>
      <c r="Q29" s="14">
        <v>3</v>
      </c>
      <c r="R29" s="15">
        <v>1</v>
      </c>
      <c r="S29" s="14">
        <v>50</v>
      </c>
      <c r="T29" s="15">
        <v>36</v>
      </c>
      <c r="U29" s="14">
        <v>3</v>
      </c>
      <c r="V29" s="16"/>
      <c r="W29" s="1">
        <v>8</v>
      </c>
      <c r="X29" s="1">
        <v>28</v>
      </c>
    </row>
    <row r="30" spans="1:24" s="8" customFormat="1" ht="12.75">
      <c r="A30" s="97"/>
      <c r="B30" s="5"/>
      <c r="C30" s="63"/>
      <c r="D30" s="61"/>
      <c r="E30" s="8" t="s">
        <v>70</v>
      </c>
      <c r="F30" s="21"/>
      <c r="I30" s="1"/>
      <c r="M30" s="1"/>
      <c r="N30" s="9"/>
      <c r="O30" s="1" t="s">
        <v>71</v>
      </c>
      <c r="P30" s="9"/>
      <c r="Q30" s="1"/>
      <c r="R30" s="9"/>
      <c r="S30" s="1" t="s">
        <v>72</v>
      </c>
      <c r="T30" s="9"/>
      <c r="U30" s="1" t="s">
        <v>73</v>
      </c>
      <c r="V30" s="1"/>
      <c r="W30" s="1">
        <v>9</v>
      </c>
      <c r="X30" s="1">
        <v>29</v>
      </c>
    </row>
    <row r="31" spans="1:24" s="2" customFormat="1" ht="12.75">
      <c r="A31" s="99">
        <f>(M31/$F31)*N31*100</f>
        <v>0</v>
      </c>
      <c r="B31" s="7">
        <f>((O31/$F31)*P31*100)+A31</f>
        <v>3440</v>
      </c>
      <c r="C31" s="66">
        <f>((((Q31)*R31)+((S31)*T31)+(U31))/$F31)*100</f>
        <v>8880</v>
      </c>
      <c r="D31" s="67" t="s">
        <v>74</v>
      </c>
      <c r="E31" s="18" t="s">
        <v>75</v>
      </c>
      <c r="F31" s="20">
        <v>5</v>
      </c>
      <c r="G31" s="10">
        <v>34884</v>
      </c>
      <c r="H31" s="11">
        <v>0.6125</v>
      </c>
      <c r="I31" s="12">
        <v>0.6805555555555555</v>
      </c>
      <c r="J31" s="13"/>
      <c r="K31" s="10"/>
      <c r="L31" s="11"/>
      <c r="M31" s="14">
        <v>0</v>
      </c>
      <c r="N31" s="15">
        <v>1</v>
      </c>
      <c r="O31" s="14">
        <v>43</v>
      </c>
      <c r="P31" s="15">
        <v>4</v>
      </c>
      <c r="Q31" s="14">
        <v>6</v>
      </c>
      <c r="R31" s="15">
        <v>1</v>
      </c>
      <c r="S31" s="14">
        <v>12</v>
      </c>
      <c r="T31" s="15">
        <v>36</v>
      </c>
      <c r="U31" s="14">
        <v>6</v>
      </c>
      <c r="V31" s="16"/>
      <c r="W31" s="1">
        <v>35</v>
      </c>
      <c r="X31" s="1">
        <v>24</v>
      </c>
    </row>
    <row r="32" spans="1:24" s="8" customFormat="1" ht="12.75">
      <c r="A32" s="97"/>
      <c r="B32" s="5"/>
      <c r="C32" s="63"/>
      <c r="D32" s="61"/>
      <c r="E32" s="8" t="s">
        <v>76</v>
      </c>
      <c r="F32" s="21"/>
      <c r="I32" s="1"/>
      <c r="M32" s="1" t="s">
        <v>39</v>
      </c>
      <c r="N32" s="9"/>
      <c r="O32" s="1" t="s">
        <v>39</v>
      </c>
      <c r="P32" s="9"/>
      <c r="Q32" s="1" t="s">
        <v>39</v>
      </c>
      <c r="R32" s="9"/>
      <c r="S32" s="1" t="s">
        <v>39</v>
      </c>
      <c r="T32" s="9"/>
      <c r="U32" s="1" t="s">
        <v>39</v>
      </c>
      <c r="V32" s="1"/>
      <c r="W32" s="1">
        <v>36</v>
      </c>
      <c r="X32" s="1">
        <v>25</v>
      </c>
    </row>
    <row r="33" spans="1:24" s="2" customFormat="1" ht="12.75">
      <c r="A33" s="99">
        <f>(M33/$F33)*N33*100</f>
        <v>0</v>
      </c>
      <c r="B33" s="7">
        <f>((O33/$F33)*P33*100)+A33</f>
        <v>172800</v>
      </c>
      <c r="C33" s="66">
        <f>((((Q33)*R33)+((S33)*T33)+(U33))/$F33)*100</f>
        <v>1000</v>
      </c>
      <c r="D33" s="67" t="s">
        <v>77</v>
      </c>
      <c r="E33" s="18" t="s">
        <v>78</v>
      </c>
      <c r="F33" s="20">
        <v>5</v>
      </c>
      <c r="G33" s="10">
        <v>34885</v>
      </c>
      <c r="H33" s="11">
        <v>0.7361111111111112</v>
      </c>
      <c r="I33" s="12">
        <v>0.7638888888888888</v>
      </c>
      <c r="J33" s="13"/>
      <c r="K33" s="10"/>
      <c r="L33" s="11"/>
      <c r="M33" s="14">
        <v>0</v>
      </c>
      <c r="N33" s="15">
        <v>1</v>
      </c>
      <c r="O33" s="14">
        <v>60</v>
      </c>
      <c r="P33" s="15">
        <v>144</v>
      </c>
      <c r="Q33" s="14">
        <v>25</v>
      </c>
      <c r="R33" s="15">
        <v>2</v>
      </c>
      <c r="S33" s="14"/>
      <c r="T33" s="15">
        <v>1</v>
      </c>
      <c r="U33" s="14"/>
      <c r="V33" s="16"/>
      <c r="W33" s="1">
        <v>37</v>
      </c>
      <c r="X33" s="1">
        <v>26</v>
      </c>
    </row>
    <row r="34" spans="1:24" s="8" customFormat="1" ht="12.75">
      <c r="A34" s="97"/>
      <c r="B34" s="5"/>
      <c r="C34" s="63"/>
      <c r="D34" s="61"/>
      <c r="E34" s="8" t="s">
        <v>79</v>
      </c>
      <c r="F34" s="21"/>
      <c r="I34" s="1"/>
      <c r="M34" s="1" t="s">
        <v>39</v>
      </c>
      <c r="N34" s="9"/>
      <c r="O34" s="1" t="s">
        <v>39</v>
      </c>
      <c r="P34" s="9">
        <v>30</v>
      </c>
      <c r="Q34" s="1" t="s">
        <v>39</v>
      </c>
      <c r="R34" s="9">
        <v>10</v>
      </c>
      <c r="S34" s="1" t="s">
        <v>39</v>
      </c>
      <c r="T34" s="9"/>
      <c r="U34" s="1" t="s">
        <v>39</v>
      </c>
      <c r="V34" s="1"/>
      <c r="W34" s="1">
        <v>38</v>
      </c>
      <c r="X34" s="1">
        <v>27</v>
      </c>
    </row>
    <row r="35" spans="1:24" s="2" customFormat="1" ht="13.5" thickBot="1">
      <c r="A35" s="99" t="s">
        <v>80</v>
      </c>
      <c r="B35" s="7"/>
      <c r="C35" s="66"/>
      <c r="D35" s="67"/>
      <c r="F35" s="103"/>
      <c r="I35" s="3"/>
      <c r="M35" s="3"/>
      <c r="N35" s="23"/>
      <c r="O35" s="3"/>
      <c r="P35" s="23"/>
      <c r="Q35" s="3"/>
      <c r="R35" s="23"/>
      <c r="S35" s="3"/>
      <c r="T35" s="23"/>
      <c r="U35" s="3"/>
      <c r="V35" s="3"/>
      <c r="W35" s="3"/>
      <c r="X35" s="3"/>
    </row>
    <row r="36" spans="1:24" s="40" customFormat="1" ht="13.5" thickTop="1">
      <c r="A36" s="98">
        <f>(M36/$F36)*N36*100</f>
        <v>16000</v>
      </c>
      <c r="B36" s="39">
        <f>((O36/$F36)*P36*100)+A36</f>
        <v>2096000</v>
      </c>
      <c r="C36" s="65">
        <f>((((Q36)*R36)+((S36)*T36)+(U36))/$F36)*100</f>
        <v>3672000</v>
      </c>
      <c r="D36" s="64" t="s">
        <v>81</v>
      </c>
      <c r="E36" s="30" t="s">
        <v>82</v>
      </c>
      <c r="F36" s="31">
        <v>0.0125</v>
      </c>
      <c r="G36" s="32">
        <v>34881</v>
      </c>
      <c r="H36" s="33">
        <v>0.7083333333333334</v>
      </c>
      <c r="I36" s="34"/>
      <c r="J36" s="35"/>
      <c r="K36" s="32">
        <v>34883</v>
      </c>
      <c r="L36" s="33">
        <v>0.5208333333333334</v>
      </c>
      <c r="M36" s="36">
        <v>2</v>
      </c>
      <c r="N36" s="37">
        <v>1</v>
      </c>
      <c r="O36" s="36">
        <v>65</v>
      </c>
      <c r="P36" s="37">
        <v>4</v>
      </c>
      <c r="Q36" s="36">
        <v>0</v>
      </c>
      <c r="R36" s="37">
        <v>1</v>
      </c>
      <c r="S36" s="36">
        <v>57</v>
      </c>
      <c r="T36" s="37">
        <v>8</v>
      </c>
      <c r="U36" s="36">
        <v>3</v>
      </c>
      <c r="V36" s="38"/>
      <c r="W36" s="29">
        <v>28</v>
      </c>
      <c r="X36" s="29">
        <v>36</v>
      </c>
    </row>
    <row r="37" spans="1:24" s="8" customFormat="1" ht="12.75">
      <c r="A37" s="97"/>
      <c r="B37" s="5"/>
      <c r="C37" s="63"/>
      <c r="D37" s="61"/>
      <c r="E37" s="8" t="s">
        <v>83</v>
      </c>
      <c r="F37" s="21"/>
      <c r="I37" s="1"/>
      <c r="M37" s="1" t="s">
        <v>84</v>
      </c>
      <c r="N37" s="9"/>
      <c r="O37" s="1" t="s">
        <v>39</v>
      </c>
      <c r="P37" s="9">
        <v>10</v>
      </c>
      <c r="Q37" s="1" t="s">
        <v>39</v>
      </c>
      <c r="R37" s="9"/>
      <c r="S37" s="1" t="s">
        <v>39</v>
      </c>
      <c r="T37" s="9">
        <v>30</v>
      </c>
      <c r="U37" s="1" t="s">
        <v>39</v>
      </c>
      <c r="V37" s="1"/>
      <c r="W37" s="1">
        <v>29</v>
      </c>
      <c r="X37" s="1">
        <v>37</v>
      </c>
    </row>
    <row r="38" spans="1:24" s="8" customFormat="1" ht="12.75">
      <c r="A38" s="99"/>
      <c r="B38" s="7"/>
      <c r="C38" s="66"/>
      <c r="D38" s="61"/>
      <c r="E38" s="8" t="s">
        <v>85</v>
      </c>
      <c r="F38" s="21"/>
      <c r="I38" s="1"/>
      <c r="J38" s="17"/>
      <c r="K38" s="10"/>
      <c r="L38" s="11"/>
      <c r="M38" s="14"/>
      <c r="N38" s="15">
        <v>1</v>
      </c>
      <c r="O38" s="14"/>
      <c r="P38" s="15">
        <v>1</v>
      </c>
      <c r="Q38" s="14"/>
      <c r="R38" s="15">
        <v>1</v>
      </c>
      <c r="S38" s="14"/>
      <c r="T38" s="15">
        <v>1</v>
      </c>
      <c r="U38" s="14"/>
      <c r="V38" s="16"/>
      <c r="W38" s="1">
        <v>30</v>
      </c>
      <c r="X38" s="1">
        <v>38</v>
      </c>
    </row>
    <row r="39" spans="1:24" s="2" customFormat="1" ht="12.75">
      <c r="A39" s="99">
        <f>(M39/$F39)*N39*100</f>
        <v>100</v>
      </c>
      <c r="B39" s="7">
        <f>((O39/$F39)*P39*100)+A39</f>
        <v>24100</v>
      </c>
      <c r="C39" s="66">
        <f>((((Q39)*R39)+((S39)*T39)+(U39))/$F39)*100</f>
        <v>76900</v>
      </c>
      <c r="D39" s="67" t="s">
        <v>86</v>
      </c>
      <c r="E39" s="18" t="s">
        <v>87</v>
      </c>
      <c r="F39" s="20">
        <v>1</v>
      </c>
      <c r="G39" s="10">
        <v>34881</v>
      </c>
      <c r="H39" s="11">
        <v>0.7083333333333334</v>
      </c>
      <c r="I39" s="12"/>
      <c r="J39" s="13">
        <v>70</v>
      </c>
      <c r="K39" s="10">
        <v>34883</v>
      </c>
      <c r="L39" s="11">
        <v>0.5208333333333334</v>
      </c>
      <c r="M39" s="14">
        <v>1</v>
      </c>
      <c r="N39" s="15">
        <v>1</v>
      </c>
      <c r="O39" s="14">
        <v>30</v>
      </c>
      <c r="P39" s="15">
        <v>8</v>
      </c>
      <c r="Q39" s="14">
        <v>0</v>
      </c>
      <c r="R39" s="15">
        <v>1</v>
      </c>
      <c r="S39" s="14">
        <v>96</v>
      </c>
      <c r="T39" s="15">
        <v>8</v>
      </c>
      <c r="U39" s="14">
        <v>1</v>
      </c>
      <c r="V39" s="16"/>
      <c r="W39" s="3">
        <v>25</v>
      </c>
      <c r="X39" s="3">
        <v>33</v>
      </c>
    </row>
    <row r="40" spans="1:24" s="8" customFormat="1" ht="12.75">
      <c r="A40" s="97"/>
      <c r="B40" s="5"/>
      <c r="C40" s="63"/>
      <c r="D40" s="61"/>
      <c r="E40" s="8" t="s">
        <v>88</v>
      </c>
      <c r="F40" s="21"/>
      <c r="I40" s="1"/>
      <c r="M40" s="1" t="s">
        <v>39</v>
      </c>
      <c r="N40" s="9"/>
      <c r="O40" s="1" t="s">
        <v>39</v>
      </c>
      <c r="P40" s="9">
        <v>20</v>
      </c>
      <c r="Q40" s="1" t="s">
        <v>39</v>
      </c>
      <c r="R40" s="9"/>
      <c r="S40" s="1" t="s">
        <v>39</v>
      </c>
      <c r="T40" s="9">
        <v>20</v>
      </c>
      <c r="U40" s="1" t="s">
        <v>39</v>
      </c>
      <c r="V40" s="1"/>
      <c r="W40" s="1">
        <v>26</v>
      </c>
      <c r="X40" s="1">
        <v>34</v>
      </c>
    </row>
    <row r="41" spans="1:24" s="8" customFormat="1" ht="12.75">
      <c r="A41" s="99"/>
      <c r="B41" s="7"/>
      <c r="C41" s="66"/>
      <c r="D41" s="61"/>
      <c r="E41" s="8" t="s">
        <v>89</v>
      </c>
      <c r="F41" s="21"/>
      <c r="I41" s="1"/>
      <c r="J41" s="17"/>
      <c r="K41" s="10"/>
      <c r="L41" s="11"/>
      <c r="M41" s="14"/>
      <c r="N41" s="15">
        <v>1</v>
      </c>
      <c r="O41" s="14"/>
      <c r="P41" s="15">
        <v>1</v>
      </c>
      <c r="Q41" s="14"/>
      <c r="R41" s="15">
        <v>1</v>
      </c>
      <c r="S41" s="14"/>
      <c r="T41" s="15">
        <v>1</v>
      </c>
      <c r="U41" s="14"/>
      <c r="V41" s="16"/>
      <c r="W41" s="1">
        <v>27</v>
      </c>
      <c r="X41" s="1">
        <v>35</v>
      </c>
    </row>
    <row r="42" spans="1:24" s="2" customFormat="1" ht="13.5" thickBot="1">
      <c r="A42" s="99" t="s">
        <v>90</v>
      </c>
      <c r="B42" s="7"/>
      <c r="C42" s="66"/>
      <c r="D42" s="67"/>
      <c r="F42" s="103"/>
      <c r="I42" s="3"/>
      <c r="M42" s="3"/>
      <c r="N42" s="23"/>
      <c r="O42" s="3"/>
      <c r="P42" s="23"/>
      <c r="Q42" s="3"/>
      <c r="R42" s="23"/>
      <c r="S42" s="3"/>
      <c r="T42" s="23"/>
      <c r="U42" s="3"/>
      <c r="V42" s="3"/>
      <c r="W42" s="3"/>
      <c r="X42" s="3"/>
    </row>
    <row r="43" spans="1:24" s="40" customFormat="1" ht="13.5" thickTop="1">
      <c r="A43" s="98">
        <f>(M43/$F43)*N43*100</f>
        <v>40</v>
      </c>
      <c r="B43" s="39">
        <f>((O43/$F43)*P43*100)+A43</f>
        <v>7399.999999999999</v>
      </c>
      <c r="C43" s="65">
        <f>((((Q43)*R43)+((S43)*T43)+(U43))/$F43)*100</f>
        <v>5680</v>
      </c>
      <c r="D43" s="64" t="s">
        <v>91</v>
      </c>
      <c r="E43" s="30" t="s">
        <v>92</v>
      </c>
      <c r="F43" s="31">
        <v>5</v>
      </c>
      <c r="G43" s="32">
        <v>34893</v>
      </c>
      <c r="H43" s="33">
        <v>0.7916666666666666</v>
      </c>
      <c r="I43" s="34"/>
      <c r="J43" s="35">
        <v>70</v>
      </c>
      <c r="K43" s="32">
        <v>34896</v>
      </c>
      <c r="L43" s="33"/>
      <c r="M43" s="36">
        <v>2</v>
      </c>
      <c r="N43" s="37">
        <v>1</v>
      </c>
      <c r="O43" s="36">
        <v>46</v>
      </c>
      <c r="P43" s="37">
        <v>8</v>
      </c>
      <c r="Q43" s="36">
        <v>4</v>
      </c>
      <c r="R43" s="37">
        <v>1</v>
      </c>
      <c r="S43" s="36">
        <v>35</v>
      </c>
      <c r="T43" s="37">
        <v>8</v>
      </c>
      <c r="U43" s="36"/>
      <c r="V43" s="38"/>
      <c r="W43" s="29">
        <v>39</v>
      </c>
      <c r="X43" s="29">
        <v>42</v>
      </c>
    </row>
    <row r="44" spans="1:24" s="8" customFormat="1" ht="12.75">
      <c r="A44" s="97"/>
      <c r="B44" s="5"/>
      <c r="C44" s="63"/>
      <c r="D44" s="61"/>
      <c r="E44" s="8" t="s">
        <v>93</v>
      </c>
      <c r="F44" s="21"/>
      <c r="I44" s="1"/>
      <c r="M44" s="1" t="s">
        <v>39</v>
      </c>
      <c r="N44" s="9"/>
      <c r="O44" s="1" t="s">
        <v>39</v>
      </c>
      <c r="P44" s="9"/>
      <c r="Q44" s="1" t="s">
        <v>39</v>
      </c>
      <c r="R44" s="9"/>
      <c r="S44" s="1" t="s">
        <v>39</v>
      </c>
      <c r="T44" s="9"/>
      <c r="U44" s="1" t="s">
        <v>39</v>
      </c>
      <c r="V44" s="1"/>
      <c r="W44" s="1">
        <v>40</v>
      </c>
      <c r="X44" s="1">
        <v>43</v>
      </c>
    </row>
    <row r="45" spans="1:24" s="85" customFormat="1" ht="12.75">
      <c r="A45" s="101"/>
      <c r="B45" s="94"/>
      <c r="C45" s="95"/>
      <c r="D45" s="84"/>
      <c r="E45" s="85" t="s">
        <v>94</v>
      </c>
      <c r="F45" s="86"/>
      <c r="I45" s="87"/>
      <c r="J45" s="88"/>
      <c r="K45" s="89"/>
      <c r="L45" s="90"/>
      <c r="M45" s="91"/>
      <c r="N45" s="92">
        <v>1</v>
      </c>
      <c r="O45" s="91"/>
      <c r="P45" s="92">
        <v>1</v>
      </c>
      <c r="Q45" s="91"/>
      <c r="R45" s="92">
        <v>1</v>
      </c>
      <c r="S45" s="91"/>
      <c r="T45" s="92">
        <v>1</v>
      </c>
      <c r="U45" s="91"/>
      <c r="V45" s="93"/>
      <c r="W45" s="87">
        <v>41</v>
      </c>
      <c r="X45" s="87">
        <v>44</v>
      </c>
    </row>
    <row r="46" spans="1:24" s="83" customFormat="1" ht="12.75">
      <c r="A46" s="100">
        <f>(M46/$F46)*N46*100</f>
        <v>20</v>
      </c>
      <c r="B46" s="80">
        <f>((O46/$F46)*P46*100)+A46</f>
        <v>2020</v>
      </c>
      <c r="C46" s="81">
        <f>((((Q46)*R46)+((S46)*T46)+(U46))/$F46)*100</f>
        <v>7420</v>
      </c>
      <c r="D46" s="70" t="s">
        <v>95</v>
      </c>
      <c r="E46" s="71" t="s">
        <v>96</v>
      </c>
      <c r="F46" s="72">
        <v>5</v>
      </c>
      <c r="G46" s="73">
        <v>34893</v>
      </c>
      <c r="H46" s="74">
        <v>0.7916666666666666</v>
      </c>
      <c r="I46" s="75"/>
      <c r="J46" s="76"/>
      <c r="K46" s="73">
        <v>34896</v>
      </c>
      <c r="L46" s="74"/>
      <c r="M46" s="77">
        <v>1</v>
      </c>
      <c r="N46" s="78">
        <v>1</v>
      </c>
      <c r="O46" s="77">
        <v>25</v>
      </c>
      <c r="P46" s="78">
        <v>4</v>
      </c>
      <c r="Q46" s="77">
        <v>1</v>
      </c>
      <c r="R46" s="78">
        <v>1</v>
      </c>
      <c r="S46" s="77">
        <v>46</v>
      </c>
      <c r="T46" s="78">
        <v>8</v>
      </c>
      <c r="U46" s="77">
        <v>2</v>
      </c>
      <c r="V46" s="79"/>
      <c r="W46" s="82">
        <v>42</v>
      </c>
      <c r="X46" s="82">
        <v>39</v>
      </c>
    </row>
    <row r="47" spans="1:24" s="8" customFormat="1" ht="12.75">
      <c r="A47" s="97"/>
      <c r="B47" s="5"/>
      <c r="C47" s="63"/>
      <c r="D47" s="61"/>
      <c r="E47" s="8" t="s">
        <v>97</v>
      </c>
      <c r="F47" s="21"/>
      <c r="I47" s="1"/>
      <c r="M47" s="1" t="s">
        <v>39</v>
      </c>
      <c r="N47" s="9"/>
      <c r="O47" s="1" t="s">
        <v>39</v>
      </c>
      <c r="P47" s="9"/>
      <c r="Q47" s="1" t="s">
        <v>39</v>
      </c>
      <c r="R47" s="9"/>
      <c r="S47" s="1" t="s">
        <v>39</v>
      </c>
      <c r="T47" s="9"/>
      <c r="U47" s="1" t="s">
        <v>39</v>
      </c>
      <c r="V47" s="1"/>
      <c r="W47" s="1">
        <v>43</v>
      </c>
      <c r="X47" s="1">
        <v>40</v>
      </c>
    </row>
    <row r="48" spans="1:24" s="8" customFormat="1" ht="13.5" thickBot="1">
      <c r="A48" s="102"/>
      <c r="B48" s="28"/>
      <c r="C48" s="69"/>
      <c r="D48" s="68"/>
      <c r="E48" s="26" t="s">
        <v>98</v>
      </c>
      <c r="F48" s="27"/>
      <c r="G48" s="26"/>
      <c r="H48" s="26"/>
      <c r="I48" s="25"/>
      <c r="J48" s="17"/>
      <c r="K48" s="10"/>
      <c r="L48" s="11"/>
      <c r="M48" s="14"/>
      <c r="N48" s="15">
        <v>1</v>
      </c>
      <c r="O48" s="14"/>
      <c r="P48" s="15">
        <v>1</v>
      </c>
      <c r="Q48" s="14"/>
      <c r="R48" s="15">
        <v>1</v>
      </c>
      <c r="S48" s="14"/>
      <c r="T48" s="15">
        <v>1</v>
      </c>
      <c r="U48" s="14"/>
      <c r="V48" s="16"/>
      <c r="W48" s="1">
        <v>44</v>
      </c>
      <c r="X48" s="1">
        <v>41</v>
      </c>
    </row>
    <row r="49" spans="1:24" s="40" customFormat="1" ht="13.5" thickTop="1">
      <c r="A49" s="98"/>
      <c r="B49" s="43"/>
      <c r="C49" s="43"/>
      <c r="F49" s="41"/>
      <c r="I49" s="29"/>
      <c r="M49" s="29"/>
      <c r="N49" s="42"/>
      <c r="O49" s="29"/>
      <c r="P49" s="42"/>
      <c r="Q49" s="29"/>
      <c r="R49" s="42"/>
      <c r="S49" s="29"/>
      <c r="T49" s="42"/>
      <c r="U49" s="29"/>
      <c r="V49" s="29"/>
      <c r="W49" s="29"/>
      <c r="X49" s="1">
        <v>45</v>
      </c>
    </row>
    <row r="50" ht="12.75">
      <c r="X50" s="1">
        <v>46</v>
      </c>
    </row>
    <row r="51" ht="12.75">
      <c r="X51" s="1">
        <v>47</v>
      </c>
    </row>
    <row r="52" ht="12.75">
      <c r="X52" s="1">
        <v>48</v>
      </c>
    </row>
  </sheetData>
  <printOptions horizontalCentered="1" verticalCentered="1"/>
  <pageMargins left="0.5" right="0.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Oasis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Ludwig</dc:creator>
  <cp:keywords/>
  <dc:description/>
  <cp:lastModifiedBy>Art Ludwig</cp:lastModifiedBy>
  <dcterms:created xsi:type="dcterms:W3CDTF">2003-05-23T13:44:28Z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