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0" windowWidth="16060" windowHeight="10380" activeTab="0"/>
  </bookViews>
  <sheets>
    <sheet name="ColiReportMaurataSortA" sheetId="1" r:id="rId1"/>
  </sheets>
  <definedNames>
    <definedName name="_xlnm.Print_Area" localSheetId="0">'ColiReportMaurataSortA'!$A$1:$W$173</definedName>
  </definedNames>
  <calcPr fullCalcOnLoad="1"/>
</workbook>
</file>

<file path=xl/sharedStrings.xml><?xml version="1.0" encoding="utf-8"?>
<sst xmlns="http://schemas.openxmlformats.org/spreadsheetml/2006/main" count="688" uniqueCount="284">
  <si>
    <t>fishing boats, dead fish, vultures all around.  I didn't particulary want to get into the water, but when my daughter did I got into it and enjoyed it.</t>
  </si>
  <si>
    <t>M13</t>
  </si>
  <si>
    <t>Beach-Estuary</t>
  </si>
  <si>
    <t>120min</t>
  </si>
  <si>
    <t>Across from last palapa, in 50 cm water.  Visibility 30 cm.  Looked and felt dirty, especially if you thought</t>
  </si>
  <si>
    <t>G</t>
  </si>
  <si>
    <t xml:space="preserve"> about the area it drains (the toilet bushes of town)</t>
  </si>
  <si>
    <t>M34</t>
  </si>
  <si>
    <t>Beach-Nude Beach after day of heavy runoff</t>
  </si>
  <si>
    <t>Light brown colored band of runoff-mixed salt water clearly visible along entire coast.</t>
  </si>
  <si>
    <t>This beach felt less clean, but still way cleaner than the long beach, which seemed to be downcurrent from the river.</t>
  </si>
  <si>
    <t>Not so much land debris on beach.  We froliced in this water for at least 3 hours in the rain.</t>
  </si>
  <si>
    <t>Bottled Water</t>
  </si>
  <si>
    <t>M30</t>
  </si>
  <si>
    <t>Bottled water-brand new</t>
  </si>
  <si>
    <t>1min</t>
  </si>
  <si>
    <t>Used careful sterile technique, except the same white pad reused from beginning.</t>
  </si>
  <si>
    <t>j</t>
  </si>
  <si>
    <t>This is what we and half the villagers were drinking. (the other half drink spring water).</t>
  </si>
  <si>
    <t>refrig 12:00-15:00</t>
  </si>
  <si>
    <t>k</t>
  </si>
  <si>
    <t>M3</t>
  </si>
  <si>
    <t>Bottled water garafon</t>
  </si>
  <si>
    <t>opened 20 hrs w/ 1cm2 slit in plastic cap</t>
  </si>
  <si>
    <t>B±%</t>
  </si>
  <si>
    <t>From bottling plant in Tecoman which supplies whole villiage</t>
  </si>
  <si>
    <t>Felt fine for drinking.  With continual refilling w/o cleaning, small bottles would develop a "live" taste</t>
  </si>
  <si>
    <t>Notes</t>
  </si>
  <si>
    <t>Next time</t>
  </si>
  <si>
    <t>A</t>
  </si>
  <si>
    <t>too numerous to get good count</t>
  </si>
  <si>
    <t>for rain samples, note rain intensity.</t>
  </si>
  <si>
    <t>B</t>
  </si>
  <si>
    <t>Colonies very small</t>
  </si>
  <si>
    <t>C</t>
  </si>
  <si>
    <t>Difficult call</t>
  </si>
  <si>
    <t>D</t>
  </si>
  <si>
    <t>Easy call</t>
  </si>
  <si>
    <t>E</t>
  </si>
  <si>
    <t>whole plate pink; hard to differnentiate white &amp; pink</t>
  </si>
  <si>
    <t>r</t>
  </si>
  <si>
    <t>refrigerated</t>
  </si>
  <si>
    <t>f</t>
  </si>
  <si>
    <t>frozen</t>
  </si>
  <si>
    <t>on recount appeared to be blues</t>
  </si>
  <si>
    <t>Funky count-agar folded over while evacuating lab 1</t>
  </si>
  <si>
    <t>early count</t>
  </si>
  <si>
    <t>lots of teeny white colonies</t>
  </si>
  <si>
    <t xml:space="preserve">k </t>
  </si>
  <si>
    <t>these colonies light orange in color!</t>
  </si>
  <si>
    <t>big colony count only</t>
  </si>
  <si>
    <t>TEMPLATE</t>
  </si>
  <si>
    <t>water.  No rain 36 hours, light rain just starting but no runoff yet.</t>
  </si>
  <si>
    <t>I felt no hesitation stepping in this water or washing hands, but would hate to drink it.</t>
  </si>
  <si>
    <t>Springs-waters originating at El Chorrito, after moderate rain</t>
  </si>
  <si>
    <t>M21</t>
  </si>
  <si>
    <t>Spring-Old springbox</t>
  </si>
  <si>
    <t>30min</t>
  </si>
  <si>
    <t>5 hrs after finish of about 3 cm rain.</t>
  </si>
  <si>
    <t>M22</t>
  </si>
  <si>
    <t>Spring-New horizontal well</t>
  </si>
  <si>
    <t>M23</t>
  </si>
  <si>
    <t>Spring-Community storage tank</t>
  </si>
  <si>
    <t>including all runoff from 2 hr rain</t>
  </si>
  <si>
    <t>Springs-waters originating at El Chorrito, after heavy rain</t>
  </si>
  <si>
    <t>M25</t>
  </si>
  <si>
    <t>Spring-Old springbox during heavy rain</t>
  </si>
  <si>
    <t>During heavy rain (2-3 cm/hr) after about 20 cm of rain overnight.</t>
  </si>
  <si>
    <t>a, b</t>
  </si>
  <si>
    <t>About 1.5-2x normal flow. appeared clear.  No evidence of runoff entering, however runoff clearly ran over the top in quantity.</t>
  </si>
  <si>
    <t>I'd be real nervous about drinking this due to near certainty of some surface runoff entering., lots of animals just outside fence 10 m uphill.</t>
  </si>
  <si>
    <t>M26</t>
  </si>
  <si>
    <t>Spring-New horizontal well during heavy rain</t>
  </si>
  <si>
    <t>Same as m25 except no surface runoff in vicinity, flow at least double.  Water clear.</t>
  </si>
  <si>
    <t>b,</t>
  </si>
  <si>
    <t>±10%</t>
  </si>
  <si>
    <t>There was plywood over back access hole.</t>
  </si>
  <si>
    <t>No runoff in natural channel above.  Small watershed? Agar folded in about 10% of area.</t>
  </si>
  <si>
    <t>Greywaters</t>
  </si>
  <si>
    <t>M5</t>
  </si>
  <si>
    <t>Greywater-Nati's kitchen, Laundry outlet</t>
  </si>
  <si>
    <t>in mid trench in old greywater slimepit. Cloudy grey, mildly anaerobic, green filimentacious algae,</t>
  </si>
  <si>
    <t>strong anaerobic smell when pigs wallow.   This water looked pretty evil. I would step in it only under duress.</t>
  </si>
  <si>
    <t>M33</t>
  </si>
  <si>
    <t>Greywater from shower stall</t>
  </si>
  <si>
    <t>at Nati's.  This poorly constructed shower has stangnant pools inside, which felt like a breeding ground and also smelled a bit dank.</t>
  </si>
  <si>
    <t>For greywater it looked pretty good-pipe is only 30 cm from stall to mulch basin.</t>
  </si>
  <si>
    <t>Used for irrigation; looked great for that.  Used 3 drops. 8 drops=.25 ml. 2ml sediment (sand) on bottom of sample container.</t>
  </si>
  <si>
    <t>River</t>
  </si>
  <si>
    <t>M15</t>
  </si>
  <si>
    <t>River-First flash flood</t>
  </si>
  <si>
    <t>45 minutes after first front of water passed (unnoticed in dark).  River went from dry bed to over 30 m wide</t>
  </si>
  <si>
    <t xml:space="preserve"> and average 25 cm deep.  The river does not normally come down until october.  This first flush cleared seven dry</t>
  </si>
  <si>
    <t xml:space="preserve"> season months worth of human and animal feces in a swath a few dozen meters wide by a few dozen km long. </t>
  </si>
  <si>
    <t>Dark choclate brown, visibility less than 1 mm.  Maybe it was our immagination, but our legs tingled after fording.</t>
  </si>
  <si>
    <t>M31</t>
  </si>
  <si>
    <t>River-Second flush</t>
  </si>
  <si>
    <t>Looked like melted chocolate, just like first flush.  1mm visibility.  Lots of ss.</t>
  </si>
  <si>
    <t>Tingly hot legs after numerous crossings, though maybe psycosomatic.</t>
  </si>
  <si>
    <t>This stuff looks super nasty; I washed my legs after.</t>
  </si>
  <si>
    <t>M32</t>
  </si>
  <si>
    <t>River-Second flush, minus sediment</t>
  </si>
  <si>
    <t>Same as M31 except allowed to settle for one hour.</t>
  </si>
  <si>
    <t>Beaches</t>
  </si>
  <si>
    <t>M10</t>
  </si>
  <si>
    <t>Beach-Nude beach</t>
  </si>
  <si>
    <t xml:space="preserve">Taken in 1 m deep water in a state of extreme wave agitation (3 m closed out shorebreaks); water was turbid, </t>
  </si>
  <si>
    <t xml:space="preserve">and depth ranged from minus 0.5 m to 1 m in this spot every minute.  The whole beach felt </t>
  </si>
  <si>
    <t>very clean to me, and seemed to be upcurrent of the contamination from Mauruata.  I didn't worry about</t>
  </si>
  <si>
    <t xml:space="preserve"> drinking little bits or carrying it around in my ears.  No trash, little organic debris on this beach.</t>
  </si>
  <si>
    <t>M11</t>
  </si>
  <si>
    <t>Beach-Middle beach</t>
  </si>
  <si>
    <t>30 min</t>
  </si>
  <si>
    <t>Taken in 1 m deep water.  This beach is normally calm enough for distance swimming</t>
  </si>
  <si>
    <t>but had 2 m waves this day.  Felt and looked clean but not as clean as nude beach.</t>
  </si>
  <si>
    <t>M12</t>
  </si>
  <si>
    <t>Beach-Long beach</t>
  </si>
  <si>
    <t>90min</t>
  </si>
  <si>
    <t>50 paces from estuary inlet.  This beach had 1.5 m waves, looked and felt much dirtier than others.</t>
  </si>
  <si>
    <t>?a</t>
  </si>
  <si>
    <t xml:space="preserve">The water was turbid with organic debris and fine black sand.  Numerous palapas directly on the beach, </t>
  </si>
  <si>
    <t>I felt very leery of this water due proximity to the river; people waded through, then stood with dripping legs right by the 2 gal galvanized bottomless bucket which was the water container.</t>
  </si>
  <si>
    <t>l</t>
  </si>
  <si>
    <t>Wells, corrugated steel lined</t>
  </si>
  <si>
    <t>M2</t>
  </si>
  <si>
    <t>Well-water from Nati's well</t>
  </si>
  <si>
    <t>19 hrs</t>
  </si>
  <si>
    <t>a,b, d</t>
  </si>
  <si>
    <t>at hose stream at laundry pila. Used for laundry, bathing, toilet handwash, some dishwash.</t>
  </si>
  <si>
    <t>72°</t>
  </si>
  <si>
    <t xml:space="preserve"> +0-1</t>
  </si>
  <si>
    <t>Water in 70 cm deep in pila itself looked slightly milky; hose flow looked fine (of course)</t>
  </si>
  <si>
    <t>I didn't like the look of this for drinking.</t>
  </si>
  <si>
    <t>M4</t>
  </si>
  <si>
    <t>Well-water in Nati's kitchen Pila</t>
  </si>
  <si>
    <t>Appeared to not be in very regular use but had been recently for dishes, meat washing, etc.</t>
  </si>
  <si>
    <t>It felt better than the laundry pila, worse than the community well.</t>
  </si>
  <si>
    <t>M20</t>
  </si>
  <si>
    <t>Well-from pila of Don Anarato's</t>
  </si>
  <si>
    <t>Bucket w/ rope lost in bottom.  Electric pump, crud in well.</t>
  </si>
  <si>
    <t>Used continually for dishwashing, laundry, bathing.  Pila full, clear.</t>
  </si>
  <si>
    <t>Didn't look that great to me; I'd definitely prefer my dishes to be dry first, though sometimes they wern't</t>
  </si>
  <si>
    <t>M16</t>
  </si>
  <si>
    <t>Well-Emilio's house</t>
  </si>
  <si>
    <t>From bucket on rope &amp; roller; they said it was dirty, but it didn't look too bad.</t>
  </si>
  <si>
    <t xml:space="preserve">This is one of the better made and sealed wells.  They have been using it only when water is not </t>
  </si>
  <si>
    <t>coming down from the spring. The water did feel less clean than from the pipe; I definitely wouldn't like to drink it.</t>
  </si>
  <si>
    <t>Springs-waters originating at El Chorrito, before rains</t>
  </si>
  <si>
    <t>M7</t>
  </si>
  <si>
    <t>Spring-Neighbor's hand-cut depression</t>
  </si>
  <si>
    <t>45r</t>
  </si>
  <si>
    <t>30 cm diameter, 25 cm deep hand cut well in solid rock, overflowing by springs through cracks in sides at approx 5 lpm.</t>
  </si>
  <si>
    <t>c</t>
  </si>
  <si>
    <t>Sample taken from middle 5 cm below surface.  Sides damp w/ first 20 min light rain, no runoff.</t>
  </si>
  <si>
    <t xml:space="preserve">Water crystal clear; felt good but highly subject to catching surface runoff and debris falling down slope. </t>
  </si>
  <si>
    <t>Ineffective wooden lid.  I'd hestiate to drink it unless it were regularly bailed out and cleaned, or remade more protected from runoff. I'd drank a small amount.</t>
  </si>
  <si>
    <t>M8</t>
  </si>
  <si>
    <t>Spring-El Chorrito-Old springbox tap</t>
  </si>
  <si>
    <t>23 hrs</t>
  </si>
  <si>
    <t>1" tap a few feet from 6x5m funky concrete springbox, recently repaired and sealed as well as possible</t>
  </si>
  <si>
    <t>but still subject to surface water contamination.</t>
  </si>
  <si>
    <t>I'd been drinking the water with some confidence (but with some minor symptoms) after sealing and before rains.</t>
  </si>
  <si>
    <t>M9</t>
  </si>
  <si>
    <t>Spring-El Chorrito-New springbox</t>
  </si>
  <si>
    <t xml:space="preserve">Pool inside, immediately before outlet.  Freshly built 1 x 1 x 7 m horizontal well in swampy area, in newly </t>
  </si>
  <si>
    <t>disturbed soil in newly fenced area formerly frequented by grazing animals. Lid still had not been placed</t>
  </si>
  <si>
    <t xml:space="preserve"> in rear.  Has been through 1 heavy rain this season.  I'd drink the water with confidence in the dry season, take it off line in the wet season.</t>
  </si>
  <si>
    <t>M18</t>
  </si>
  <si>
    <t>Springs-Storage tank at crossing</t>
  </si>
  <si>
    <t>1 hr</t>
  </si>
  <si>
    <t>Tank had just drained, and this sample was from incoming water which crossed the floor and pooled</t>
  </si>
  <si>
    <t>False +</t>
  </si>
  <si>
    <t>at the outlet.  Looked and felt clean, though I don't know if I'd drink it with enthusiasm.</t>
  </si>
  <si>
    <t>In found bottle, well-rinsed with H202.  Also put h2o2 on pad in MF unit.</t>
  </si>
  <si>
    <t>Adj. false pos on conf.</t>
  </si>
  <si>
    <t>??</t>
  </si>
  <si>
    <t>M17</t>
  </si>
  <si>
    <t>Spring-Pipe from El Chorrito at Emilio's Pila</t>
  </si>
  <si>
    <t>15 min</t>
  </si>
  <si>
    <t>i</t>
  </si>
  <si>
    <t xml:space="preserve">Last dribbles from hose; they'd just shut valve at the big pila, and had just filled the </t>
  </si>
  <si>
    <t>pila, so this is probably about as well-cleaned as the pipe gets.</t>
  </si>
  <si>
    <t>This water felt clean, though not for drinking.  All bacteria in middle 1/2 of radius of plate-why?</t>
  </si>
  <si>
    <t xml:space="preserve"> +0-3</t>
  </si>
  <si>
    <t>M6</t>
  </si>
  <si>
    <t>Spring fed creek outside fence</t>
  </si>
  <si>
    <t>45min r</t>
  </si>
  <si>
    <t>19;00</t>
  </si>
  <si>
    <t>Taken from flow just before papaya farm diversion pool.  Crystal clear, but animal feces visible on sides and in water.</t>
  </si>
  <si>
    <t>e</t>
  </si>
  <si>
    <t>Coliform test log</t>
  </si>
  <si>
    <t>Purp</t>
  </si>
  <si>
    <t>Pink</t>
  </si>
  <si>
    <t>Blu/grn</t>
  </si>
  <si>
    <t>White</t>
  </si>
  <si>
    <t>Spread</t>
  </si>
  <si>
    <t>Location, exact location, weather</t>
  </si>
  <si>
    <t>F coli</t>
  </si>
  <si>
    <t>G coli</t>
  </si>
  <si>
    <t>Enterobacteriaceae</t>
  </si>
  <si>
    <t>W</t>
  </si>
  <si>
    <t>P</t>
  </si>
  <si>
    <t>E coli/</t>
  </si>
  <si>
    <t>G coli/</t>
  </si>
  <si>
    <t>Ent/</t>
  </si>
  <si>
    <t>turbidity, color, odor, context, uses</t>
  </si>
  <si>
    <t>Time</t>
  </si>
  <si>
    <t xml:space="preserve">Count </t>
  </si>
  <si>
    <t>factor</t>
  </si>
  <si>
    <t>Sur</t>
  </si>
  <si>
    <t>Sub</t>
  </si>
  <si>
    <t>Code</t>
  </si>
  <si>
    <t>Intuitive sense</t>
  </si>
  <si>
    <t>mL</t>
  </si>
  <si>
    <t>Date</t>
  </si>
  <si>
    <t>plated</t>
  </si>
  <si>
    <t>temp</t>
  </si>
  <si>
    <t>date</t>
  </si>
  <si>
    <t>time</t>
  </si>
  <si>
    <t>1&amp;2</t>
  </si>
  <si>
    <t>3&amp;4</t>
  </si>
  <si>
    <t>5&amp;6</t>
  </si>
  <si>
    <t>100mL</t>
  </si>
  <si>
    <t>Rain, Runoff</t>
  </si>
  <si>
    <t>M19</t>
  </si>
  <si>
    <t>Rain-First roof wash</t>
  </si>
  <si>
    <t>3:42am</t>
  </si>
  <si>
    <t>5 hrs</t>
  </si>
  <si>
    <t>h</t>
  </si>
  <si>
    <t>not such a great count</t>
  </si>
  <si>
    <t>Storage area roof, corrugated felt, 4:12 pitch, no branches above, first 10 min of first rain in several days?</t>
  </si>
  <si>
    <t>±%</t>
  </si>
  <si>
    <t>a</t>
  </si>
  <si>
    <t>This water felt like it was getting clean, though not the roof not yet rinsed enough.  There is much less dust in the rainy season.</t>
  </si>
  <si>
    <t>This sample was put in the coliscan while there was still a piece of ice in it.  Agar folded over while evacuating first lab</t>
  </si>
  <si>
    <t>M28</t>
  </si>
  <si>
    <t>Rain-Emilio's Gutter</t>
  </si>
  <si>
    <t>20min</t>
  </si>
  <si>
    <t>?</t>
  </si>
  <si>
    <t>After 20cm rain on cement tiles.  Was being collected in small bucket for dishwashing.</t>
  </si>
  <si>
    <t>±15%</t>
  </si>
  <si>
    <t>±30%</t>
  </si>
  <si>
    <t>±50%</t>
  </si>
  <si>
    <t>Looked sort of clean, not completely.  I'd would have drank a bit if pressed, as it was rinsed by a LOT of rain and has good pitch, low traffic. Considerable sediment visible on filter; cement roof particles?</t>
  </si>
  <si>
    <t>Touched back side of cotton with thumb by accident, but no extra colonies seemed to sprout in this area.</t>
  </si>
  <si>
    <t>M29</t>
  </si>
  <si>
    <t>Rain-Phone caseta roof</t>
  </si>
  <si>
    <t>10min</t>
  </si>
  <si>
    <t>Same time as M28. Cement slab roof.  Some junk stored on top. Ladder on side; probably occasional traffic for phone antenna.</t>
  </si>
  <si>
    <t xml:space="preserve">No particles. </t>
  </si>
  <si>
    <t>adj. for false positives on confirmation</t>
  </si>
  <si>
    <t>M27</t>
  </si>
  <si>
    <t xml:space="preserve">Rain-Natural surface runoff </t>
  </si>
  <si>
    <t>60min</t>
  </si>
  <si>
    <t xml:space="preserve">After downpour. collected 10 cm from Neighbor's spring. Fenced 10 m up hill, then lots of animal traffic just outside fence. </t>
  </si>
  <si>
    <t>a,b</t>
  </si>
  <si>
    <t>±20%</t>
  </si>
  <si>
    <t>This runoff was flowing right into the spring. Light yellow-straw color (1/2 urine color), low ss.</t>
  </si>
  <si>
    <t>Collected in used cooking oil bottle after ten rinses.</t>
  </si>
  <si>
    <t>M24</t>
  </si>
  <si>
    <t>Rain-urban runoff-Puddle on side of soccer field</t>
  </si>
  <si>
    <t>After first 3 cm rain in two weeks; the second flush of 7 months of accumulated pig shit, greywater...Big brown puddle</t>
  </si>
  <si>
    <t>±25%</t>
  </si>
  <si>
    <t>Felt truly evil.  Many nearly naked kids running barefoot over broken glass, rolling tires</t>
  </si>
  <si>
    <t>which were spinning this stuff in all directions. They looked fully alive, healthy, happy. Collected by Emilio.  0.25 ml=7 drops, 2 drops used.</t>
  </si>
  <si>
    <t>Wells, pit</t>
  </si>
  <si>
    <t>M1</t>
  </si>
  <si>
    <t>Well, pit-community drinking &amp; cooking</t>
  </si>
  <si>
    <t>&lt;10min</t>
  </si>
  <si>
    <t>These fecals unconfirmed</t>
  </si>
  <si>
    <t xml:space="preserve">Fenced pit hand dug 1.5 m well with bottomless 2 gal galv bucket In regular use; water preferred by villagers for cooking, hot drinks, </t>
  </si>
  <si>
    <t>and drinking, supposedly after boiling.  Crystal clear. Accidentally kicked in 0.5 g sand before last ML water.</t>
  </si>
  <si>
    <t>Upriver from palapas, Geometry (funnel channeling debris into water) funky but water crystal clear; I'd drink it if I had too.</t>
  </si>
  <si>
    <t>M14</t>
  </si>
  <si>
    <t>Well, pit-communal laundry/ dish pit in river bed</t>
  </si>
  <si>
    <t>20 min</t>
  </si>
  <si>
    <t xml:space="preserve">Water looked crystal clear, but unrestricted access by grazing animals, etc. made me feel like </t>
  </si>
  <si>
    <t>washing dishes was as close as I'd ever want to get to drinking this water.</t>
  </si>
  <si>
    <t>M35</t>
  </si>
  <si>
    <t>Well, pit-Freshly re-dug community drinking &amp; cooking</t>
  </si>
  <si>
    <t xml:space="preserve">About 4 m from chocolate river, 3 m from old well, which, when the groundwater level rose, filled with light brown foamy water. </t>
  </si>
  <si>
    <t>refrig. 7/27 20:00</t>
  </si>
  <si>
    <t>b</t>
  </si>
  <si>
    <t>The water looked clear and was being collected for drinking (after boiling, they said) by several villagers.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</si>
</sst>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"/>
    <numFmt numFmtId="165" formatCode="0.000"/>
    <numFmt numFmtId="166" formatCode="0.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4" fontId="0" fillId="0" borderId="4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Fill="1" applyBorder="1" applyAlignment="1">
      <alignment/>
    </xf>
    <xf numFmtId="0" fontId="0" fillId="0" borderId="6" xfId="0" applyBorder="1" applyAlignment="1">
      <alignment/>
    </xf>
    <xf numFmtId="164" fontId="0" fillId="0" borderId="5" xfId="0" applyNumberFormat="1" applyBorder="1" applyAlignment="1">
      <alignment/>
    </xf>
    <xf numFmtId="0" fontId="1" fillId="0" borderId="2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2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  <xf numFmtId="164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2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workbookViewId="0" topLeftCell="A1">
      <pane xSplit="2" ySplit="4" topLeftCell="J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32" sqref="V132"/>
    </sheetView>
  </sheetViews>
  <sheetFormatPr defaultColWidth="11.00390625" defaultRowHeight="12.75"/>
  <cols>
    <col min="1" max="1" width="4.00390625" style="0" customWidth="1"/>
    <col min="2" max="2" width="29.00390625" style="0" customWidth="1"/>
    <col min="3" max="3" width="8.375" style="18" customWidth="1"/>
    <col min="4" max="4" width="8.00390625" style="0" customWidth="1"/>
    <col min="5" max="5" width="6.375" style="0" customWidth="1"/>
    <col min="6" max="6" width="6.00390625" style="1" customWidth="1"/>
    <col min="7" max="7" width="6.00390625" style="7" customWidth="1"/>
    <col min="8" max="8" width="7.25390625" style="7" customWidth="1"/>
    <col min="9" max="9" width="5.25390625" style="0" customWidth="1"/>
    <col min="10" max="10" width="3.375" style="1" customWidth="1"/>
    <col min="11" max="11" width="3.375" style="4" customWidth="1"/>
    <col min="12" max="12" width="4.125" style="1" customWidth="1"/>
    <col min="13" max="13" width="3.875" style="4" customWidth="1"/>
    <col min="14" max="14" width="3.375" style="1" customWidth="1"/>
    <col min="15" max="15" width="3.375" style="4" customWidth="1"/>
    <col min="16" max="16" width="4.00390625" style="1" customWidth="1"/>
    <col min="17" max="17" width="4.00390625" style="4" customWidth="1"/>
    <col min="18" max="19" width="3.375" style="1" customWidth="1"/>
    <col min="20" max="20" width="8.25390625" style="85" customWidth="1"/>
    <col min="21" max="22" width="9.00390625" style="5" customWidth="1"/>
    <col min="23" max="23" width="10.75390625" style="1" customWidth="1"/>
    <col min="24" max="24" width="10.75390625" style="7" customWidth="1"/>
    <col min="25" max="16384" width="12.375" style="0" customWidth="1"/>
  </cols>
  <sheetData>
    <row r="1" spans="1:24" ht="12.75">
      <c r="A1" s="58" t="s">
        <v>190</v>
      </c>
      <c r="B1" s="59"/>
      <c r="C1" s="60"/>
      <c r="D1" s="59"/>
      <c r="E1" s="59"/>
      <c r="F1" s="61"/>
      <c r="G1" s="59"/>
      <c r="H1" s="59"/>
      <c r="I1" s="59"/>
      <c r="J1" s="61" t="s">
        <v>191</v>
      </c>
      <c r="K1" s="62"/>
      <c r="L1" s="61" t="s">
        <v>192</v>
      </c>
      <c r="M1" s="62"/>
      <c r="N1" s="61" t="s">
        <v>193</v>
      </c>
      <c r="O1" s="62"/>
      <c r="P1" s="61" t="s">
        <v>194</v>
      </c>
      <c r="Q1" s="62"/>
      <c r="R1" s="61" t="s">
        <v>195</v>
      </c>
      <c r="S1" s="61"/>
      <c r="T1" s="84"/>
      <c r="U1" s="80"/>
      <c r="V1" s="81"/>
      <c r="W1" s="63"/>
      <c r="X1" s="7">
        <v>1</v>
      </c>
    </row>
    <row r="2" spans="1:24" ht="12.75">
      <c r="A2" s="64"/>
      <c r="B2" s="7" t="s">
        <v>196</v>
      </c>
      <c r="C2" s="20"/>
      <c r="D2" s="7"/>
      <c r="E2" s="7"/>
      <c r="I2" s="7"/>
      <c r="J2" s="1" t="s">
        <v>197</v>
      </c>
      <c r="K2" s="8"/>
      <c r="L2" s="1" t="s">
        <v>198</v>
      </c>
      <c r="M2" s="8"/>
      <c r="N2" s="1" t="s">
        <v>199</v>
      </c>
      <c r="O2" s="8"/>
      <c r="Q2" s="8"/>
      <c r="R2" s="1" t="s">
        <v>200</v>
      </c>
      <c r="S2" s="1" t="s">
        <v>201</v>
      </c>
      <c r="T2" s="85" t="s">
        <v>202</v>
      </c>
      <c r="U2" s="5" t="s">
        <v>203</v>
      </c>
      <c r="V2" s="23" t="s">
        <v>204</v>
      </c>
      <c r="W2" s="65"/>
      <c r="X2" s="7">
        <v>2</v>
      </c>
    </row>
    <row r="3" spans="1:24" ht="12.75">
      <c r="A3" s="64"/>
      <c r="B3" s="7" t="s">
        <v>205</v>
      </c>
      <c r="C3" s="20"/>
      <c r="D3" s="7"/>
      <c r="E3" s="7"/>
      <c r="F3" s="1" t="s">
        <v>206</v>
      </c>
      <c r="H3" s="7" t="s">
        <v>207</v>
      </c>
      <c r="I3" s="7" t="s">
        <v>207</v>
      </c>
      <c r="K3" s="8" t="s">
        <v>208</v>
      </c>
      <c r="M3" s="8" t="s">
        <v>208</v>
      </c>
      <c r="N3" s="1" t="s">
        <v>209</v>
      </c>
      <c r="O3" s="8" t="s">
        <v>208</v>
      </c>
      <c r="P3" s="1" t="s">
        <v>209</v>
      </c>
      <c r="Q3" s="8" t="s">
        <v>208</v>
      </c>
      <c r="R3" s="1" t="s">
        <v>209</v>
      </c>
      <c r="S3" s="7" t="s">
        <v>210</v>
      </c>
      <c r="V3" s="23"/>
      <c r="W3" s="65"/>
      <c r="X3" s="7">
        <v>3</v>
      </c>
    </row>
    <row r="4" spans="1:24" ht="12.75">
      <c r="A4" s="64" t="s">
        <v>211</v>
      </c>
      <c r="B4" s="7" t="s">
        <v>212</v>
      </c>
      <c r="C4" s="20" t="s">
        <v>213</v>
      </c>
      <c r="D4" s="7" t="s">
        <v>214</v>
      </c>
      <c r="E4" s="7" t="s">
        <v>206</v>
      </c>
      <c r="F4" s="1" t="s">
        <v>215</v>
      </c>
      <c r="G4" s="7" t="s">
        <v>216</v>
      </c>
      <c r="H4" s="7" t="s">
        <v>217</v>
      </c>
      <c r="I4" s="7" t="s">
        <v>218</v>
      </c>
      <c r="J4" s="1" t="s">
        <v>219</v>
      </c>
      <c r="K4" s="8"/>
      <c r="L4" s="1" t="s">
        <v>220</v>
      </c>
      <c r="M4" s="8"/>
      <c r="N4" s="1" t="s">
        <v>221</v>
      </c>
      <c r="O4" s="8"/>
      <c r="P4" s="1">
        <v>7</v>
      </c>
      <c r="Q4" s="8"/>
      <c r="R4" s="1">
        <v>9</v>
      </c>
      <c r="S4" s="1">
        <v>10</v>
      </c>
      <c r="T4" s="85" t="s">
        <v>222</v>
      </c>
      <c r="U4" s="5" t="s">
        <v>222</v>
      </c>
      <c r="V4" s="23" t="s">
        <v>222</v>
      </c>
      <c r="W4" s="65"/>
      <c r="X4" s="7">
        <v>4</v>
      </c>
    </row>
    <row r="5" spans="1:23" ht="13.5" thickBot="1">
      <c r="A5" s="66" t="s">
        <v>223</v>
      </c>
      <c r="B5" s="7"/>
      <c r="C5" s="20"/>
      <c r="D5" s="7"/>
      <c r="E5" s="7"/>
      <c r="I5" s="7"/>
      <c r="K5" s="8"/>
      <c r="M5" s="8"/>
      <c r="O5" s="8"/>
      <c r="Q5" s="8"/>
      <c r="V5" s="23"/>
      <c r="W5" s="65"/>
    </row>
    <row r="6" spans="1:24" s="42" customFormat="1" ht="13.5" thickTop="1">
      <c r="A6" s="67" t="s">
        <v>224</v>
      </c>
      <c r="B6" s="31" t="s">
        <v>225</v>
      </c>
      <c r="C6" s="32">
        <v>5</v>
      </c>
      <c r="D6" s="33">
        <v>34874</v>
      </c>
      <c r="E6" s="34" t="s">
        <v>226</v>
      </c>
      <c r="F6" s="35" t="s">
        <v>227</v>
      </c>
      <c r="G6" s="36">
        <v>78</v>
      </c>
      <c r="H6" s="33">
        <v>34875</v>
      </c>
      <c r="I6" s="34">
        <v>0.5</v>
      </c>
      <c r="J6" s="37">
        <v>1</v>
      </c>
      <c r="K6" s="38">
        <v>1</v>
      </c>
      <c r="L6" s="37">
        <v>60</v>
      </c>
      <c r="M6" s="38">
        <v>36</v>
      </c>
      <c r="N6" s="37"/>
      <c r="O6" s="38">
        <v>1</v>
      </c>
      <c r="P6" s="37"/>
      <c r="Q6" s="38">
        <v>1</v>
      </c>
      <c r="R6" s="37"/>
      <c r="S6" s="39" t="s">
        <v>228</v>
      </c>
      <c r="T6" s="86">
        <f>(J6/$C6)*K6*100</f>
        <v>20</v>
      </c>
      <c r="U6" s="40">
        <f>((L6/$C6)*M6*100)+T6</f>
        <v>43220</v>
      </c>
      <c r="V6" s="41">
        <f>((((N6)*O6)+((P6)*Q6)+(R6))/$C6)*100</f>
        <v>0</v>
      </c>
      <c r="W6" s="68" t="s">
        <v>229</v>
      </c>
      <c r="X6" s="7">
        <v>80</v>
      </c>
    </row>
    <row r="7" spans="1:24" s="7" customFormat="1" ht="12.75">
      <c r="A7" s="64"/>
      <c r="B7" s="7" t="s">
        <v>230</v>
      </c>
      <c r="C7" s="20"/>
      <c r="F7" s="1"/>
      <c r="J7" s="1" t="s">
        <v>231</v>
      </c>
      <c r="K7" s="8"/>
      <c r="L7" s="1" t="s">
        <v>231</v>
      </c>
      <c r="M7" s="8" t="s">
        <v>232</v>
      </c>
      <c r="N7" s="1" t="s">
        <v>231</v>
      </c>
      <c r="O7" s="8"/>
      <c r="P7" s="1" t="s">
        <v>231</v>
      </c>
      <c r="Q7" s="8"/>
      <c r="R7" s="1" t="s">
        <v>231</v>
      </c>
      <c r="S7" s="1"/>
      <c r="T7" s="85"/>
      <c r="U7" s="5"/>
      <c r="V7" s="23"/>
      <c r="W7" s="65"/>
      <c r="X7" s="7">
        <v>81</v>
      </c>
    </row>
    <row r="8" spans="1:24" s="7" customFormat="1" ht="12.75">
      <c r="A8" s="64"/>
      <c r="B8" s="7" t="s">
        <v>233</v>
      </c>
      <c r="C8" s="20"/>
      <c r="F8" s="1"/>
      <c r="G8" s="16"/>
      <c r="H8" s="9"/>
      <c r="I8" s="10"/>
      <c r="J8" s="13"/>
      <c r="K8" s="14">
        <v>1</v>
      </c>
      <c r="L8" s="13"/>
      <c r="M8" s="14">
        <v>1</v>
      </c>
      <c r="N8" s="13"/>
      <c r="O8" s="14">
        <v>1</v>
      </c>
      <c r="P8" s="13"/>
      <c r="Q8" s="14">
        <v>1</v>
      </c>
      <c r="R8" s="13"/>
      <c r="S8" s="15"/>
      <c r="T8" s="87">
        <f>(J8/$C6)*K8*100</f>
        <v>0</v>
      </c>
      <c r="U8" s="6">
        <f>((L8/$C6)*M8*100)+T8</f>
        <v>0</v>
      </c>
      <c r="V8" s="24">
        <f>((((N8)*O8)+((P8)*Q8)+(R8))/$C6)*100</f>
        <v>0</v>
      </c>
      <c r="W8" s="65"/>
      <c r="X8" s="7">
        <v>82</v>
      </c>
    </row>
    <row r="9" spans="1:24" s="7" customFormat="1" ht="12.75">
      <c r="A9" s="64"/>
      <c r="B9" s="7" t="s">
        <v>234</v>
      </c>
      <c r="C9" s="20"/>
      <c r="F9" s="1"/>
      <c r="G9" s="25"/>
      <c r="H9" s="26"/>
      <c r="I9" s="27"/>
      <c r="J9" s="1" t="s">
        <v>231</v>
      </c>
      <c r="K9" s="8"/>
      <c r="L9" s="1" t="s">
        <v>231</v>
      </c>
      <c r="M9" s="8"/>
      <c r="N9" s="1" t="s">
        <v>231</v>
      </c>
      <c r="O9" s="8"/>
      <c r="P9" s="1" t="s">
        <v>231</v>
      </c>
      <c r="Q9" s="8"/>
      <c r="R9" s="1" t="s">
        <v>231</v>
      </c>
      <c r="S9" s="1"/>
      <c r="T9" s="85"/>
      <c r="U9" s="5"/>
      <c r="V9" s="5"/>
      <c r="W9" s="65"/>
      <c r="X9" s="7">
        <v>83</v>
      </c>
    </row>
    <row r="10" spans="1:24" s="2" customFormat="1" ht="12.75">
      <c r="A10" s="69" t="s">
        <v>235</v>
      </c>
      <c r="B10" s="17" t="s">
        <v>236</v>
      </c>
      <c r="C10" s="19">
        <v>100</v>
      </c>
      <c r="D10" s="9">
        <v>34875</v>
      </c>
      <c r="E10" s="10">
        <v>0.46875</v>
      </c>
      <c r="F10" s="11" t="s">
        <v>237</v>
      </c>
      <c r="G10" s="12">
        <v>76</v>
      </c>
      <c r="H10" s="9">
        <v>34876</v>
      </c>
      <c r="I10" s="10">
        <v>0.43263888888888885</v>
      </c>
      <c r="J10" s="13">
        <v>15</v>
      </c>
      <c r="K10" s="14">
        <v>1</v>
      </c>
      <c r="L10" s="13">
        <v>23</v>
      </c>
      <c r="M10" s="14">
        <v>18</v>
      </c>
      <c r="N10" s="13">
        <v>6</v>
      </c>
      <c r="O10" s="14">
        <v>1</v>
      </c>
      <c r="P10" s="13" t="s">
        <v>238</v>
      </c>
      <c r="Q10" s="14">
        <v>1</v>
      </c>
      <c r="R10" s="13"/>
      <c r="S10" s="15"/>
      <c r="T10" s="87">
        <f>(J10/$C10)*K10*100</f>
        <v>15</v>
      </c>
      <c r="U10" s="6">
        <f>((L10/$C10)*M10*100)+T10</f>
        <v>429.00000000000006</v>
      </c>
      <c r="V10" s="24" t="e">
        <f>((((N10)*O10)+((P10)*Q10)+(R10))/$C10)*100</f>
        <v>#VALUE!</v>
      </c>
      <c r="W10" s="70"/>
      <c r="X10" s="7">
        <v>116</v>
      </c>
    </row>
    <row r="11" spans="1:24" s="7" customFormat="1" ht="12.75">
      <c r="A11" s="64"/>
      <c r="B11" s="7" t="s">
        <v>239</v>
      </c>
      <c r="C11" s="20"/>
      <c r="F11" s="1"/>
      <c r="J11" s="1" t="s">
        <v>240</v>
      </c>
      <c r="K11" s="8"/>
      <c r="L11" s="1" t="s">
        <v>241</v>
      </c>
      <c r="M11" s="8"/>
      <c r="N11" s="1" t="s">
        <v>242</v>
      </c>
      <c r="O11" s="8"/>
      <c r="P11" s="1" t="s">
        <v>231</v>
      </c>
      <c r="Q11" s="8"/>
      <c r="R11" s="1" t="s">
        <v>231</v>
      </c>
      <c r="S11" s="1"/>
      <c r="T11" s="85"/>
      <c r="U11" s="5"/>
      <c r="V11" s="23"/>
      <c r="W11" s="65"/>
      <c r="X11" s="7">
        <v>117</v>
      </c>
    </row>
    <row r="12" spans="1:24" s="7" customFormat="1" ht="12.75">
      <c r="A12" s="64"/>
      <c r="B12" s="7" t="s">
        <v>243</v>
      </c>
      <c r="C12" s="20"/>
      <c r="F12" s="1"/>
      <c r="G12" s="16"/>
      <c r="H12" s="9"/>
      <c r="I12" s="10"/>
      <c r="J12" s="13"/>
      <c r="K12" s="14">
        <v>1</v>
      </c>
      <c r="L12" s="13"/>
      <c r="M12" s="14">
        <v>1</v>
      </c>
      <c r="N12" s="13"/>
      <c r="O12" s="14">
        <v>1</v>
      </c>
      <c r="P12" s="13"/>
      <c r="Q12" s="14">
        <v>1</v>
      </c>
      <c r="R12" s="13"/>
      <c r="S12" s="15"/>
      <c r="T12" s="87">
        <f>(J12/$C10)*K12*100</f>
        <v>0</v>
      </c>
      <c r="U12" s="6">
        <f>((L12/$C10)*M12*100)+T12</f>
        <v>0</v>
      </c>
      <c r="V12" s="24">
        <f>((((N12)*O12)+((P12)*Q12)+(R12))/$C10)*100</f>
        <v>0</v>
      </c>
      <c r="W12" s="65"/>
      <c r="X12" s="7">
        <v>118</v>
      </c>
    </row>
    <row r="13" spans="1:24" s="7" customFormat="1" ht="12.75">
      <c r="A13" s="64"/>
      <c r="B13" s="7" t="s">
        <v>244</v>
      </c>
      <c r="C13" s="20"/>
      <c r="F13" s="1"/>
      <c r="G13" s="25"/>
      <c r="H13" s="26"/>
      <c r="I13" s="27"/>
      <c r="J13" s="1" t="s">
        <v>231</v>
      </c>
      <c r="K13" s="8"/>
      <c r="L13" s="1" t="s">
        <v>231</v>
      </c>
      <c r="M13" s="8"/>
      <c r="N13" s="1" t="s">
        <v>231</v>
      </c>
      <c r="O13" s="8"/>
      <c r="P13" s="1" t="s">
        <v>231</v>
      </c>
      <c r="Q13" s="8"/>
      <c r="R13" s="1" t="s">
        <v>231</v>
      </c>
      <c r="S13" s="1"/>
      <c r="T13" s="85"/>
      <c r="U13" s="5"/>
      <c r="V13" s="5"/>
      <c r="W13" s="65"/>
      <c r="X13" s="7">
        <v>119</v>
      </c>
    </row>
    <row r="14" spans="1:24" s="2" customFormat="1" ht="12.75">
      <c r="A14" s="69" t="s">
        <v>245</v>
      </c>
      <c r="B14" s="17" t="s">
        <v>246</v>
      </c>
      <c r="C14" s="19">
        <v>100</v>
      </c>
      <c r="D14" s="9">
        <v>34875</v>
      </c>
      <c r="E14" s="10">
        <v>0.4791666666666667</v>
      </c>
      <c r="F14" s="11" t="s">
        <v>247</v>
      </c>
      <c r="G14" s="12">
        <v>76</v>
      </c>
      <c r="H14" s="9">
        <v>34876</v>
      </c>
      <c r="I14" s="10">
        <v>0.43263888888888885</v>
      </c>
      <c r="J14" s="13">
        <v>3</v>
      </c>
      <c r="K14" s="14">
        <v>1</v>
      </c>
      <c r="L14" s="13">
        <v>24</v>
      </c>
      <c r="M14" s="14">
        <v>18</v>
      </c>
      <c r="N14" s="13">
        <v>6</v>
      </c>
      <c r="O14" s="14">
        <v>18</v>
      </c>
      <c r="P14" s="13"/>
      <c r="Q14" s="14">
        <v>1</v>
      </c>
      <c r="R14" s="13"/>
      <c r="S14" s="15"/>
      <c r="T14" s="87">
        <f>(J14/$C14)*K14*100</f>
        <v>3</v>
      </c>
      <c r="U14" s="6">
        <f>((L14/$C14)*M14*100)+T14</f>
        <v>435</v>
      </c>
      <c r="V14" s="24">
        <f>((((N14)*O14)+((P14)*Q14)+(R14))/$C14)*100</f>
        <v>108</v>
      </c>
      <c r="W14" s="70"/>
      <c r="X14" s="7">
        <v>120</v>
      </c>
    </row>
    <row r="15" spans="1:24" s="7" customFormat="1" ht="12.75">
      <c r="A15" s="64"/>
      <c r="B15" s="7" t="s">
        <v>248</v>
      </c>
      <c r="C15" s="20"/>
      <c r="F15" s="1"/>
      <c r="J15" s="1" t="s">
        <v>231</v>
      </c>
      <c r="K15" s="8"/>
      <c r="L15" s="1" t="s">
        <v>231</v>
      </c>
      <c r="M15" s="8"/>
      <c r="N15" s="1" t="s">
        <v>231</v>
      </c>
      <c r="O15" s="8"/>
      <c r="P15" s="1" t="s">
        <v>231</v>
      </c>
      <c r="Q15" s="8"/>
      <c r="R15" s="1" t="s">
        <v>231</v>
      </c>
      <c r="S15" s="1"/>
      <c r="T15" s="85"/>
      <c r="U15" s="5"/>
      <c r="V15" s="23"/>
      <c r="W15" s="65"/>
      <c r="X15" s="7">
        <v>121</v>
      </c>
    </row>
    <row r="16" spans="1:24" s="7" customFormat="1" ht="12.75">
      <c r="A16" s="64"/>
      <c r="B16" s="7" t="s">
        <v>249</v>
      </c>
      <c r="C16" s="20"/>
      <c r="F16" s="1"/>
      <c r="G16" s="16" t="s">
        <v>250</v>
      </c>
      <c r="H16" s="9"/>
      <c r="I16" s="10"/>
      <c r="J16" s="13">
        <v>0</v>
      </c>
      <c r="K16" s="14">
        <v>1</v>
      </c>
      <c r="L16" s="13">
        <v>24</v>
      </c>
      <c r="M16" s="14">
        <v>18</v>
      </c>
      <c r="N16" s="13">
        <v>6</v>
      </c>
      <c r="O16" s="14">
        <v>18</v>
      </c>
      <c r="P16" s="13"/>
      <c r="Q16" s="14">
        <v>1</v>
      </c>
      <c r="R16" s="13"/>
      <c r="S16" s="15"/>
      <c r="T16" s="87">
        <f>(J16/$C14)*K16*100</f>
        <v>0</v>
      </c>
      <c r="U16" s="6">
        <f>((L16/$C14)*M16*100)+T16</f>
        <v>432</v>
      </c>
      <c r="V16" s="24">
        <f>((((N16)*O16)+((P16)*Q16)+(R16))/$C14)*100</f>
        <v>108</v>
      </c>
      <c r="W16" s="65"/>
      <c r="X16" s="7">
        <v>122</v>
      </c>
    </row>
    <row r="17" spans="1:24" s="7" customFormat="1" ht="12.75">
      <c r="A17" s="64"/>
      <c r="C17" s="20"/>
      <c r="F17" s="1"/>
      <c r="G17" s="25"/>
      <c r="H17" s="26"/>
      <c r="I17" s="27"/>
      <c r="J17" s="1" t="s">
        <v>231</v>
      </c>
      <c r="K17" s="8"/>
      <c r="L17" s="1" t="s">
        <v>231</v>
      </c>
      <c r="M17" s="8"/>
      <c r="N17" s="1" t="s">
        <v>231</v>
      </c>
      <c r="O17" s="8"/>
      <c r="P17" s="1" t="s">
        <v>231</v>
      </c>
      <c r="Q17" s="8"/>
      <c r="R17" s="1" t="s">
        <v>231</v>
      </c>
      <c r="S17" s="1"/>
      <c r="T17" s="85"/>
      <c r="U17" s="5"/>
      <c r="V17" s="5"/>
      <c r="W17" s="65"/>
      <c r="X17" s="7">
        <v>123</v>
      </c>
    </row>
    <row r="18" spans="1:24" s="2" customFormat="1" ht="12.75">
      <c r="A18" s="69" t="s">
        <v>251</v>
      </c>
      <c r="B18" s="17" t="s">
        <v>252</v>
      </c>
      <c r="C18" s="19">
        <v>0.5</v>
      </c>
      <c r="D18" s="9">
        <v>34875</v>
      </c>
      <c r="E18" s="10">
        <v>0.4166666666666667</v>
      </c>
      <c r="F18" s="11" t="s">
        <v>253</v>
      </c>
      <c r="G18" s="12">
        <v>79</v>
      </c>
      <c r="H18" s="9">
        <v>34876</v>
      </c>
      <c r="I18" s="10">
        <v>0.4236111111111111</v>
      </c>
      <c r="J18" s="13">
        <v>30</v>
      </c>
      <c r="K18" s="14">
        <v>4</v>
      </c>
      <c r="L18" s="13">
        <v>29</v>
      </c>
      <c r="M18" s="14">
        <v>36</v>
      </c>
      <c r="N18" s="13">
        <v>6</v>
      </c>
      <c r="O18" s="14">
        <v>4</v>
      </c>
      <c r="P18" s="13">
        <v>23</v>
      </c>
      <c r="Q18" s="14">
        <v>36</v>
      </c>
      <c r="R18" s="13"/>
      <c r="S18" s="15"/>
      <c r="T18" s="87">
        <f>(J18/$C18)*K18*100</f>
        <v>24000</v>
      </c>
      <c r="U18" s="6">
        <f>((L18/$C18)*M18*100)+T18</f>
        <v>232800</v>
      </c>
      <c r="V18" s="24">
        <f>((((N18)*O18)+((P18)*Q18)+(R18))/$C18)*100</f>
        <v>170400</v>
      </c>
      <c r="W18" s="70"/>
      <c r="X18" s="7">
        <v>112</v>
      </c>
    </row>
    <row r="19" spans="1:24" s="7" customFormat="1" ht="12.75">
      <c r="A19" s="64"/>
      <c r="B19" s="7" t="s">
        <v>254</v>
      </c>
      <c r="C19" s="20"/>
      <c r="F19" s="1"/>
      <c r="I19" s="7" t="s">
        <v>255</v>
      </c>
      <c r="J19" s="1" t="s">
        <v>256</v>
      </c>
      <c r="K19" s="8"/>
      <c r="L19" s="1" t="s">
        <v>241</v>
      </c>
      <c r="M19" s="8"/>
      <c r="N19" s="1" t="s">
        <v>240</v>
      </c>
      <c r="O19" s="8"/>
      <c r="P19" s="1" t="s">
        <v>241</v>
      </c>
      <c r="Q19" s="8"/>
      <c r="R19" s="1" t="s">
        <v>231</v>
      </c>
      <c r="S19" s="1"/>
      <c r="T19" s="85"/>
      <c r="U19" s="5"/>
      <c r="V19" s="23"/>
      <c r="W19" s="65"/>
      <c r="X19" s="7">
        <v>113</v>
      </c>
    </row>
    <row r="20" spans="1:24" s="7" customFormat="1" ht="12.75">
      <c r="A20" s="64"/>
      <c r="B20" s="7" t="s">
        <v>257</v>
      </c>
      <c r="C20" s="20"/>
      <c r="F20" s="1"/>
      <c r="G20" s="16"/>
      <c r="H20" s="9"/>
      <c r="I20" s="10"/>
      <c r="J20" s="13"/>
      <c r="K20" s="14">
        <v>1</v>
      </c>
      <c r="L20" s="13"/>
      <c r="M20" s="14">
        <v>1</v>
      </c>
      <c r="N20" s="13"/>
      <c r="O20" s="14">
        <v>1</v>
      </c>
      <c r="P20" s="13"/>
      <c r="Q20" s="14">
        <v>1</v>
      </c>
      <c r="R20" s="13"/>
      <c r="S20" s="15"/>
      <c r="T20" s="87">
        <f>(J20/$C18)*K20*100</f>
        <v>0</v>
      </c>
      <c r="U20" s="6">
        <f>((L20/$C18)*M20*100)+T20</f>
        <v>0</v>
      </c>
      <c r="V20" s="24">
        <f>((((N20)*O20)+((P20)*Q20)+(R20))/$C18)*100</f>
        <v>0</v>
      </c>
      <c r="W20" s="65"/>
      <c r="X20" s="7">
        <v>114</v>
      </c>
    </row>
    <row r="21" spans="1:24" s="7" customFormat="1" ht="12.75">
      <c r="A21" s="64"/>
      <c r="B21" s="7" t="s">
        <v>258</v>
      </c>
      <c r="C21" s="20"/>
      <c r="F21" s="1"/>
      <c r="G21" s="25"/>
      <c r="H21" s="26"/>
      <c r="I21" s="27"/>
      <c r="J21" s="1" t="s">
        <v>231</v>
      </c>
      <c r="K21" s="8"/>
      <c r="L21" s="1" t="s">
        <v>231</v>
      </c>
      <c r="M21" s="8"/>
      <c r="N21" s="1" t="s">
        <v>231</v>
      </c>
      <c r="O21" s="8"/>
      <c r="P21" s="1" t="s">
        <v>231</v>
      </c>
      <c r="Q21" s="8"/>
      <c r="R21" s="1" t="s">
        <v>231</v>
      </c>
      <c r="S21" s="1"/>
      <c r="T21" s="85"/>
      <c r="U21" s="5"/>
      <c r="V21" s="5"/>
      <c r="W21" s="65"/>
      <c r="X21" s="7">
        <v>115</v>
      </c>
    </row>
    <row r="22" spans="1:24" s="2" customFormat="1" ht="12.75">
      <c r="A22" s="69" t="s">
        <v>259</v>
      </c>
      <c r="B22" s="17" t="s">
        <v>260</v>
      </c>
      <c r="C22" s="19">
        <v>0.0714</v>
      </c>
      <c r="D22" s="9">
        <v>34874</v>
      </c>
      <c r="E22" s="10">
        <v>0.4375</v>
      </c>
      <c r="F22" s="11" t="s">
        <v>237</v>
      </c>
      <c r="G22" s="12">
        <v>82</v>
      </c>
      <c r="H22" s="9">
        <v>34875</v>
      </c>
      <c r="I22" s="10">
        <v>0.5208333333333334</v>
      </c>
      <c r="J22" s="13">
        <v>6</v>
      </c>
      <c r="K22" s="14">
        <v>4</v>
      </c>
      <c r="L22" s="13">
        <v>31</v>
      </c>
      <c r="M22" s="14">
        <v>36</v>
      </c>
      <c r="N22" s="13">
        <v>2</v>
      </c>
      <c r="O22" s="14">
        <v>4</v>
      </c>
      <c r="P22" s="13">
        <v>17</v>
      </c>
      <c r="Q22" s="14">
        <v>36</v>
      </c>
      <c r="R22" s="13"/>
      <c r="S22" s="15"/>
      <c r="T22" s="87">
        <f>(J22/$C22)*K22*100</f>
        <v>33613.445378151264</v>
      </c>
      <c r="U22" s="6">
        <f>((L22/$C22)*M22*100)+T22</f>
        <v>1596638.6554621847</v>
      </c>
      <c r="V22" s="24">
        <f>((((N22)*O22)+((P22)*Q22)+(R22))/$C22)*100</f>
        <v>868347.3389355743</v>
      </c>
      <c r="W22" s="70"/>
      <c r="X22" s="7">
        <v>100</v>
      </c>
    </row>
    <row r="23" spans="1:24" s="7" customFormat="1" ht="12.75">
      <c r="A23" s="64"/>
      <c r="B23" s="7" t="s">
        <v>261</v>
      </c>
      <c r="C23" s="20"/>
      <c r="F23" s="1"/>
      <c r="J23" s="1" t="s">
        <v>256</v>
      </c>
      <c r="K23" s="8"/>
      <c r="L23" s="1" t="s">
        <v>262</v>
      </c>
      <c r="M23" s="8"/>
      <c r="N23" s="1" t="s">
        <v>256</v>
      </c>
      <c r="O23" s="8"/>
      <c r="P23" s="1" t="s">
        <v>241</v>
      </c>
      <c r="Q23" s="8"/>
      <c r="R23" s="1" t="s">
        <v>231</v>
      </c>
      <c r="S23" s="1"/>
      <c r="T23" s="85"/>
      <c r="U23" s="5"/>
      <c r="V23" s="23"/>
      <c r="W23" s="65"/>
      <c r="X23" s="7">
        <v>101</v>
      </c>
    </row>
    <row r="24" spans="1:24" s="7" customFormat="1" ht="12.75">
      <c r="A24" s="64"/>
      <c r="B24" s="7" t="s">
        <v>263</v>
      </c>
      <c r="C24" s="20"/>
      <c r="F24" s="1"/>
      <c r="G24" s="16"/>
      <c r="H24" s="9"/>
      <c r="I24" s="10"/>
      <c r="J24" s="13"/>
      <c r="K24" s="14">
        <v>1</v>
      </c>
      <c r="L24" s="13"/>
      <c r="M24" s="14">
        <v>1</v>
      </c>
      <c r="N24" s="13"/>
      <c r="O24" s="14">
        <v>1</v>
      </c>
      <c r="P24" s="13"/>
      <c r="Q24" s="14">
        <v>1</v>
      </c>
      <c r="R24" s="13"/>
      <c r="S24" s="15"/>
      <c r="T24" s="87">
        <f>(J24/$C22)*K24*100</f>
        <v>0</v>
      </c>
      <c r="U24" s="6">
        <f>((L24/$C22)*M24*100)+T24</f>
        <v>0</v>
      </c>
      <c r="V24" s="24">
        <f>((((N24)*O24)+((P24)*Q24)+(R24))/$C22)*100</f>
        <v>0</v>
      </c>
      <c r="W24" s="65"/>
      <c r="X24" s="7">
        <v>102</v>
      </c>
    </row>
    <row r="25" spans="1:24" s="7" customFormat="1" ht="12.75">
      <c r="A25" s="64"/>
      <c r="B25" s="7" t="s">
        <v>264</v>
      </c>
      <c r="C25" s="20"/>
      <c r="F25" s="1"/>
      <c r="G25" s="25"/>
      <c r="H25" s="26"/>
      <c r="I25" s="27"/>
      <c r="J25" s="1" t="s">
        <v>231</v>
      </c>
      <c r="K25" s="8"/>
      <c r="L25" s="1" t="s">
        <v>231</v>
      </c>
      <c r="M25" s="8"/>
      <c r="N25" s="1" t="s">
        <v>231</v>
      </c>
      <c r="O25" s="8"/>
      <c r="P25" s="1" t="s">
        <v>231</v>
      </c>
      <c r="Q25" s="8"/>
      <c r="R25" s="1" t="s">
        <v>231</v>
      </c>
      <c r="S25" s="1"/>
      <c r="T25" s="85"/>
      <c r="U25" s="5"/>
      <c r="V25" s="5"/>
      <c r="W25" s="65"/>
      <c r="X25" s="7">
        <v>103</v>
      </c>
    </row>
    <row r="26" spans="1:24" s="51" customFormat="1" ht="13.5" thickBot="1">
      <c r="A26" s="71" t="s">
        <v>265</v>
      </c>
      <c r="C26" s="52"/>
      <c r="F26" s="53"/>
      <c r="G26" s="54"/>
      <c r="H26" s="55"/>
      <c r="I26" s="56"/>
      <c r="J26" s="53"/>
      <c r="K26" s="57"/>
      <c r="L26" s="53"/>
      <c r="M26" s="57"/>
      <c r="N26" s="53"/>
      <c r="O26" s="57"/>
      <c r="P26" s="53"/>
      <c r="Q26" s="57"/>
      <c r="R26" s="53"/>
      <c r="S26" s="53"/>
      <c r="T26" s="88"/>
      <c r="U26" s="82"/>
      <c r="V26" s="82"/>
      <c r="W26" s="72"/>
      <c r="X26" s="7"/>
    </row>
    <row r="27" spans="1:24" s="2" customFormat="1" ht="13.5" thickTop="1">
      <c r="A27" s="69" t="s">
        <v>266</v>
      </c>
      <c r="B27" s="17" t="s">
        <v>267</v>
      </c>
      <c r="C27" s="19">
        <v>5</v>
      </c>
      <c r="D27" s="9">
        <v>34872</v>
      </c>
      <c r="E27" s="10">
        <v>0.5416666666666666</v>
      </c>
      <c r="F27" s="11" t="s">
        <v>268</v>
      </c>
      <c r="G27" s="12">
        <v>90</v>
      </c>
      <c r="H27" s="9"/>
      <c r="I27" s="10"/>
      <c r="J27" s="13">
        <v>3</v>
      </c>
      <c r="K27" s="14">
        <v>1</v>
      </c>
      <c r="L27" s="13">
        <v>47</v>
      </c>
      <c r="M27" s="14">
        <v>1</v>
      </c>
      <c r="N27" s="13">
        <v>4</v>
      </c>
      <c r="O27" s="14">
        <v>1</v>
      </c>
      <c r="P27" s="13">
        <v>12</v>
      </c>
      <c r="Q27" s="14">
        <v>36</v>
      </c>
      <c r="R27" s="13"/>
      <c r="S27" s="15"/>
      <c r="T27" s="87">
        <f>(J27/$C27)*K27*100</f>
        <v>60</v>
      </c>
      <c r="U27" s="6">
        <f>((L27/$C27)*M27*100)+T27</f>
        <v>1000</v>
      </c>
      <c r="V27" s="24">
        <f>((((N27)*O27)+((P27)*Q27)+(R27))/$C27)*100</f>
        <v>8720</v>
      </c>
      <c r="W27" s="70" t="s">
        <v>269</v>
      </c>
      <c r="X27" s="7">
        <v>5</v>
      </c>
    </row>
    <row r="28" spans="1:24" s="7" customFormat="1" ht="12.75">
      <c r="A28" s="64"/>
      <c r="B28" s="7" t="s">
        <v>270</v>
      </c>
      <c r="C28" s="20"/>
      <c r="F28" s="1"/>
      <c r="J28" s="1" t="s">
        <v>231</v>
      </c>
      <c r="K28" s="8"/>
      <c r="L28" s="1" t="s">
        <v>231</v>
      </c>
      <c r="M28" s="8"/>
      <c r="N28" s="1" t="s">
        <v>231</v>
      </c>
      <c r="O28" s="8"/>
      <c r="P28" s="1" t="s">
        <v>231</v>
      </c>
      <c r="Q28" s="8">
        <v>15</v>
      </c>
      <c r="R28" s="1" t="s">
        <v>231</v>
      </c>
      <c r="S28" s="1"/>
      <c r="T28" s="85"/>
      <c r="U28" s="5"/>
      <c r="V28" s="23"/>
      <c r="W28" s="65"/>
      <c r="X28" s="7">
        <v>6</v>
      </c>
    </row>
    <row r="29" spans="1:24" s="7" customFormat="1" ht="12.75">
      <c r="A29" s="64"/>
      <c r="B29" s="7" t="s">
        <v>271</v>
      </c>
      <c r="C29" s="20"/>
      <c r="F29" s="1"/>
      <c r="G29" s="16"/>
      <c r="H29" s="9"/>
      <c r="I29" s="10"/>
      <c r="J29" s="13"/>
      <c r="K29" s="14">
        <v>1</v>
      </c>
      <c r="L29" s="13"/>
      <c r="M29" s="14">
        <v>1</v>
      </c>
      <c r="N29" s="13"/>
      <c r="O29" s="14">
        <v>1</v>
      </c>
      <c r="P29" s="13"/>
      <c r="Q29" s="14">
        <v>1</v>
      </c>
      <c r="R29" s="13"/>
      <c r="S29" s="15"/>
      <c r="T29" s="87"/>
      <c r="U29" s="6"/>
      <c r="V29" s="24"/>
      <c r="W29" s="65"/>
      <c r="X29" s="7">
        <v>7</v>
      </c>
    </row>
    <row r="30" spans="1:24" s="7" customFormat="1" ht="12.75">
      <c r="A30" s="64"/>
      <c r="B30" s="7" t="s">
        <v>272</v>
      </c>
      <c r="C30" s="20"/>
      <c r="F30" s="1"/>
      <c r="G30" s="16"/>
      <c r="H30" s="9"/>
      <c r="I30" s="10"/>
      <c r="J30" s="1" t="s">
        <v>231</v>
      </c>
      <c r="K30" s="8"/>
      <c r="L30" s="1" t="s">
        <v>231</v>
      </c>
      <c r="M30" s="8"/>
      <c r="N30" s="1" t="s">
        <v>231</v>
      </c>
      <c r="O30" s="8"/>
      <c r="P30" s="1" t="s">
        <v>231</v>
      </c>
      <c r="Q30" s="8">
        <v>15</v>
      </c>
      <c r="R30" s="13"/>
      <c r="S30" s="15"/>
      <c r="T30" s="87"/>
      <c r="U30" s="6"/>
      <c r="V30" s="24"/>
      <c r="W30" s="65"/>
      <c r="X30" s="7">
        <v>8</v>
      </c>
    </row>
    <row r="31" spans="1:24" s="2" customFormat="1" ht="12.75">
      <c r="A31" s="69" t="s">
        <v>273</v>
      </c>
      <c r="B31" s="17" t="s">
        <v>274</v>
      </c>
      <c r="C31" s="19">
        <v>3</v>
      </c>
      <c r="D31" s="9">
        <v>34872</v>
      </c>
      <c r="E31" s="10">
        <v>0.8125</v>
      </c>
      <c r="F31" s="11" t="s">
        <v>275</v>
      </c>
      <c r="G31" s="12">
        <v>81</v>
      </c>
      <c r="H31" s="9">
        <v>34873</v>
      </c>
      <c r="I31" s="10">
        <v>0.6875</v>
      </c>
      <c r="J31" s="13">
        <v>1</v>
      </c>
      <c r="K31" s="14">
        <v>1</v>
      </c>
      <c r="L31" s="13">
        <v>6</v>
      </c>
      <c r="M31" s="14">
        <v>36</v>
      </c>
      <c r="N31" s="13">
        <v>23</v>
      </c>
      <c r="O31" s="14">
        <v>2</v>
      </c>
      <c r="P31" s="13">
        <v>140</v>
      </c>
      <c r="Q31" s="14">
        <v>36</v>
      </c>
      <c r="R31" s="13"/>
      <c r="S31" s="15"/>
      <c r="T31" s="87">
        <f>(J31/$C31)*K31*100</f>
        <v>33.33333333333333</v>
      </c>
      <c r="U31" s="6">
        <f>((L31/$C31)*M31*100)+T31</f>
        <v>7233.333333333333</v>
      </c>
      <c r="V31" s="24">
        <f>((((N31)*O31)+((P31)*Q31)+(R31))/$C31)*100</f>
        <v>169533.3333333333</v>
      </c>
      <c r="W31" s="70"/>
      <c r="X31" s="7">
        <v>59</v>
      </c>
    </row>
    <row r="32" spans="1:24" s="7" customFormat="1" ht="12.75">
      <c r="A32" s="64"/>
      <c r="B32" s="7" t="s">
        <v>276</v>
      </c>
      <c r="C32" s="20"/>
      <c r="F32" s="1"/>
      <c r="J32" s="1" t="s">
        <v>231</v>
      </c>
      <c r="K32" s="8"/>
      <c r="L32" s="1" t="s">
        <v>231</v>
      </c>
      <c r="M32" s="8"/>
      <c r="N32" s="1" t="s">
        <v>231</v>
      </c>
      <c r="O32" s="8"/>
      <c r="P32" s="1" t="s">
        <v>231</v>
      </c>
      <c r="Q32" s="8"/>
      <c r="R32" s="1" t="s">
        <v>231</v>
      </c>
      <c r="S32" s="1"/>
      <c r="T32" s="85"/>
      <c r="U32" s="5"/>
      <c r="V32" s="23"/>
      <c r="W32" s="65"/>
      <c r="X32" s="7">
        <v>60</v>
      </c>
    </row>
    <row r="33" spans="1:24" s="7" customFormat="1" ht="12.75">
      <c r="A33" s="64"/>
      <c r="B33" s="7" t="s">
        <v>277</v>
      </c>
      <c r="C33" s="20"/>
      <c r="F33" s="1"/>
      <c r="G33" s="16"/>
      <c r="H33" s="9"/>
      <c r="I33" s="10"/>
      <c r="J33" s="13"/>
      <c r="K33" s="14">
        <v>1</v>
      </c>
      <c r="L33" s="13"/>
      <c r="M33" s="14">
        <v>1</v>
      </c>
      <c r="N33" s="13"/>
      <c r="O33" s="14">
        <v>1</v>
      </c>
      <c r="P33" s="13"/>
      <c r="Q33" s="14">
        <v>1</v>
      </c>
      <c r="R33" s="13"/>
      <c r="S33" s="15"/>
      <c r="T33" s="87">
        <f>(J33/$C31)*K33*100</f>
        <v>0</v>
      </c>
      <c r="U33" s="6">
        <f>((L33/$C31)*M33*100)+T33</f>
        <v>0</v>
      </c>
      <c r="V33" s="24">
        <f>((((N33)*O33)+((P33)*Q33)+(R33))/$C31)*100</f>
        <v>0</v>
      </c>
      <c r="W33" s="65"/>
      <c r="X33" s="7">
        <v>61</v>
      </c>
    </row>
    <row r="34" spans="1:24" s="7" customFormat="1" ht="12.75">
      <c r="A34" s="64"/>
      <c r="C34" s="20"/>
      <c r="F34" s="1"/>
      <c r="G34" s="25"/>
      <c r="H34" s="26"/>
      <c r="I34" s="27"/>
      <c r="J34" s="1" t="s">
        <v>231</v>
      </c>
      <c r="K34" s="8"/>
      <c r="L34" s="1" t="s">
        <v>231</v>
      </c>
      <c r="M34" s="8"/>
      <c r="N34" s="1" t="s">
        <v>231</v>
      </c>
      <c r="O34" s="8"/>
      <c r="P34" s="1" t="s">
        <v>231</v>
      </c>
      <c r="Q34" s="8"/>
      <c r="R34" s="1" t="s">
        <v>231</v>
      </c>
      <c r="S34" s="1"/>
      <c r="T34" s="85"/>
      <c r="U34" s="5"/>
      <c r="V34" s="5"/>
      <c r="W34" s="65"/>
      <c r="X34" s="7">
        <v>62</v>
      </c>
    </row>
    <row r="35" spans="1:24" s="2" customFormat="1" ht="12.75">
      <c r="A35" s="69" t="s">
        <v>278</v>
      </c>
      <c r="B35" s="17" t="s">
        <v>279</v>
      </c>
      <c r="C35" s="19">
        <v>3</v>
      </c>
      <c r="D35" s="9">
        <v>34875</v>
      </c>
      <c r="E35" s="10">
        <v>0.875</v>
      </c>
      <c r="F35" s="11">
        <v>0.9006944444444445</v>
      </c>
      <c r="G35" s="12">
        <v>75</v>
      </c>
      <c r="H35" s="9">
        <v>34907</v>
      </c>
      <c r="I35" s="10">
        <v>0.625</v>
      </c>
      <c r="J35" s="13">
        <v>0</v>
      </c>
      <c r="K35" s="14">
        <v>1</v>
      </c>
      <c r="L35" s="13">
        <v>37</v>
      </c>
      <c r="M35" s="14">
        <v>4</v>
      </c>
      <c r="N35" s="13">
        <v>1</v>
      </c>
      <c r="O35" s="14">
        <v>1</v>
      </c>
      <c r="P35" s="13">
        <v>8</v>
      </c>
      <c r="Q35" s="14">
        <v>36</v>
      </c>
      <c r="R35" s="13"/>
      <c r="S35" s="15"/>
      <c r="T35" s="87">
        <f>(J35/$C35)*K35*100</f>
        <v>0</v>
      </c>
      <c r="U35" s="6">
        <f>((L35/$C35)*M35*100)+T35</f>
        <v>4933.333333333334</v>
      </c>
      <c r="V35" s="24">
        <f>((((N35)*O35)+((P35)*Q35)+(R35))/$C35)*100</f>
        <v>9633.333333333332</v>
      </c>
      <c r="W35" s="70"/>
      <c r="X35" s="7">
        <v>144</v>
      </c>
    </row>
    <row r="36" spans="1:24" s="7" customFormat="1" ht="12.75">
      <c r="A36" s="64"/>
      <c r="B36" s="7" t="s">
        <v>280</v>
      </c>
      <c r="C36" s="20"/>
      <c r="F36" s="1"/>
      <c r="H36" s="7" t="s">
        <v>281</v>
      </c>
      <c r="J36" s="1" t="s">
        <v>231</v>
      </c>
      <c r="K36" s="8"/>
      <c r="L36" s="1" t="s">
        <v>231</v>
      </c>
      <c r="M36" s="8"/>
      <c r="N36" s="1" t="s">
        <v>231</v>
      </c>
      <c r="O36" s="8"/>
      <c r="P36" s="1" t="s">
        <v>231</v>
      </c>
      <c r="Q36" s="8" t="s">
        <v>282</v>
      </c>
      <c r="R36" s="1" t="s">
        <v>231</v>
      </c>
      <c r="S36" s="1"/>
      <c r="T36" s="85"/>
      <c r="U36" s="5"/>
      <c r="V36" s="23"/>
      <c r="W36" s="65"/>
      <c r="X36" s="7">
        <v>145</v>
      </c>
    </row>
    <row r="37" spans="1:24" s="7" customFormat="1" ht="12.75">
      <c r="A37" s="64"/>
      <c r="B37" s="7" t="s">
        <v>283</v>
      </c>
      <c r="C37" s="20"/>
      <c r="F37" s="1"/>
      <c r="G37" s="16"/>
      <c r="H37" s="9"/>
      <c r="I37" s="10"/>
      <c r="J37" s="13"/>
      <c r="K37" s="14">
        <v>1</v>
      </c>
      <c r="L37" s="13"/>
      <c r="M37" s="14">
        <v>1</v>
      </c>
      <c r="N37" s="13"/>
      <c r="O37" s="14">
        <v>1</v>
      </c>
      <c r="P37" s="13">
        <v>29</v>
      </c>
      <c r="Q37" s="14">
        <v>1</v>
      </c>
      <c r="R37" s="13"/>
      <c r="S37" s="15"/>
      <c r="T37" s="87">
        <f>(J37/$C35)*K37*100</f>
        <v>0</v>
      </c>
      <c r="U37" s="6">
        <f>((L37/$C35)*M37*100)+T37</f>
        <v>0</v>
      </c>
      <c r="V37" s="24">
        <f>((((N37)*O37)+((P37)*Q37)+(R37))/$C35)*100</f>
        <v>966.6666666666666</v>
      </c>
      <c r="W37" s="65"/>
      <c r="X37" s="7">
        <v>146</v>
      </c>
    </row>
    <row r="38" spans="1:24" s="7" customFormat="1" ht="12.75">
      <c r="A38" s="64"/>
      <c r="B38" s="7" t="s">
        <v>121</v>
      </c>
      <c r="C38" s="20"/>
      <c r="F38" s="1"/>
      <c r="G38" s="25"/>
      <c r="H38" s="26"/>
      <c r="I38" s="27"/>
      <c r="J38" s="1" t="s">
        <v>231</v>
      </c>
      <c r="K38" s="8"/>
      <c r="L38" s="1" t="s">
        <v>231</v>
      </c>
      <c r="M38" s="8"/>
      <c r="N38" s="1" t="s">
        <v>231</v>
      </c>
      <c r="O38" s="8"/>
      <c r="P38" s="1" t="s">
        <v>231</v>
      </c>
      <c r="Q38" s="8" t="s">
        <v>122</v>
      </c>
      <c r="R38" s="1" t="s">
        <v>231</v>
      </c>
      <c r="S38" s="1"/>
      <c r="T38" s="85"/>
      <c r="U38" s="5"/>
      <c r="V38" s="5"/>
      <c r="W38" s="65"/>
      <c r="X38" s="7">
        <v>147</v>
      </c>
    </row>
    <row r="39" spans="1:24" s="51" customFormat="1" ht="13.5" thickBot="1">
      <c r="A39" s="71" t="s">
        <v>123</v>
      </c>
      <c r="C39" s="52"/>
      <c r="F39" s="53"/>
      <c r="G39" s="54"/>
      <c r="H39" s="55"/>
      <c r="I39" s="56"/>
      <c r="J39" s="53"/>
      <c r="K39" s="57"/>
      <c r="L39" s="53"/>
      <c r="M39" s="57"/>
      <c r="N39" s="53"/>
      <c r="O39" s="57"/>
      <c r="P39" s="53"/>
      <c r="Q39" s="57"/>
      <c r="R39" s="53"/>
      <c r="S39" s="53"/>
      <c r="T39" s="88"/>
      <c r="U39" s="82"/>
      <c r="V39" s="82"/>
      <c r="W39" s="72"/>
      <c r="X39" s="7"/>
    </row>
    <row r="40" spans="1:24" s="2" customFormat="1" ht="13.5" thickTop="1">
      <c r="A40" s="69" t="s">
        <v>124</v>
      </c>
      <c r="B40" s="17" t="s">
        <v>125</v>
      </c>
      <c r="C40" s="19">
        <v>5</v>
      </c>
      <c r="D40" s="9">
        <v>34872</v>
      </c>
      <c r="E40" s="10">
        <v>0.5416666666666666</v>
      </c>
      <c r="F40" s="11" t="s">
        <v>268</v>
      </c>
      <c r="G40" s="12">
        <v>90</v>
      </c>
      <c r="H40" s="9" t="s">
        <v>126</v>
      </c>
      <c r="I40" s="10"/>
      <c r="J40" s="13">
        <v>1</v>
      </c>
      <c r="K40" s="14">
        <v>1</v>
      </c>
      <c r="L40" s="13">
        <v>30</v>
      </c>
      <c r="M40" s="14">
        <v>36</v>
      </c>
      <c r="N40" s="13">
        <v>3</v>
      </c>
      <c r="O40" s="14">
        <v>1</v>
      </c>
      <c r="P40" s="13">
        <v>90</v>
      </c>
      <c r="Q40" s="14">
        <v>36</v>
      </c>
      <c r="R40" s="13"/>
      <c r="S40" s="15"/>
      <c r="T40" s="87">
        <f>(J40/$C40)*K40*100</f>
        <v>20</v>
      </c>
      <c r="U40" s="6">
        <f>((L40/$C40)*M40*100)+T40</f>
        <v>21620</v>
      </c>
      <c r="V40" s="24">
        <f>((((N40)*O40)+((P40)*Q40)+(R40))/$C40)*100</f>
        <v>64860</v>
      </c>
      <c r="W40" s="70" t="s">
        <v>127</v>
      </c>
      <c r="X40" s="7">
        <v>9</v>
      </c>
    </row>
    <row r="41" spans="1:24" s="7" customFormat="1" ht="12.75">
      <c r="A41" s="64"/>
      <c r="B41" s="7" t="s">
        <v>128</v>
      </c>
      <c r="C41" s="20"/>
      <c r="F41" s="1"/>
      <c r="G41" s="7" t="s">
        <v>129</v>
      </c>
      <c r="J41" s="1" t="s">
        <v>130</v>
      </c>
      <c r="K41" s="8"/>
      <c r="L41" s="1" t="s">
        <v>231</v>
      </c>
      <c r="M41" s="8">
        <v>15</v>
      </c>
      <c r="N41" s="1" t="s">
        <v>231</v>
      </c>
      <c r="O41" s="8"/>
      <c r="P41" s="1" t="s">
        <v>231</v>
      </c>
      <c r="Q41" s="8">
        <v>30</v>
      </c>
      <c r="R41" s="1" t="s">
        <v>231</v>
      </c>
      <c r="S41" s="1"/>
      <c r="T41" s="85"/>
      <c r="U41" s="5"/>
      <c r="V41" s="23"/>
      <c r="W41" s="65"/>
      <c r="X41" s="7">
        <v>10</v>
      </c>
    </row>
    <row r="42" spans="1:24" s="7" customFormat="1" ht="12.75">
      <c r="A42" s="64"/>
      <c r="B42" s="7" t="s">
        <v>131</v>
      </c>
      <c r="C42" s="20"/>
      <c r="F42" s="1"/>
      <c r="G42" s="16"/>
      <c r="H42" s="9"/>
      <c r="I42" s="10"/>
      <c r="J42" s="13"/>
      <c r="K42" s="14">
        <v>1</v>
      </c>
      <c r="L42" s="13"/>
      <c r="M42" s="14">
        <v>1</v>
      </c>
      <c r="N42" s="13"/>
      <c r="O42" s="14">
        <v>1</v>
      </c>
      <c r="P42" s="13"/>
      <c r="Q42" s="14">
        <v>1</v>
      </c>
      <c r="R42" s="13"/>
      <c r="S42" s="15"/>
      <c r="T42" s="87"/>
      <c r="U42" s="6"/>
      <c r="V42" s="24"/>
      <c r="W42" s="65"/>
      <c r="X42" s="7">
        <v>11</v>
      </c>
    </row>
    <row r="43" spans="1:24" ht="12.75">
      <c r="A43" s="64"/>
      <c r="B43" s="7" t="s">
        <v>132</v>
      </c>
      <c r="C43" s="20"/>
      <c r="D43" s="7"/>
      <c r="E43" s="7"/>
      <c r="I43" s="7"/>
      <c r="K43" s="8"/>
      <c r="M43" s="8"/>
      <c r="O43" s="8"/>
      <c r="Q43" s="8"/>
      <c r="W43" s="65"/>
      <c r="X43" s="7">
        <v>12</v>
      </c>
    </row>
    <row r="44" spans="1:24" s="2" customFormat="1" ht="12.75">
      <c r="A44" s="69" t="s">
        <v>133</v>
      </c>
      <c r="B44" s="17" t="s">
        <v>134</v>
      </c>
      <c r="C44" s="19">
        <v>5</v>
      </c>
      <c r="D44" s="9">
        <v>34872</v>
      </c>
      <c r="E44" s="10">
        <v>0.0625</v>
      </c>
      <c r="F44" s="11" t="s">
        <v>268</v>
      </c>
      <c r="G44" s="12">
        <v>90</v>
      </c>
      <c r="H44" s="9"/>
      <c r="I44" s="10"/>
      <c r="J44" s="13">
        <v>0</v>
      </c>
      <c r="K44" s="14">
        <v>1</v>
      </c>
      <c r="L44" s="13">
        <v>30</v>
      </c>
      <c r="M44" s="14">
        <v>36</v>
      </c>
      <c r="N44" s="13">
        <v>0</v>
      </c>
      <c r="O44" s="14">
        <v>1</v>
      </c>
      <c r="P44" s="13">
        <v>90</v>
      </c>
      <c r="Q44" s="14">
        <v>36</v>
      </c>
      <c r="R44" s="13"/>
      <c r="S44" s="15"/>
      <c r="T44" s="87">
        <f>(J44/$C44)*K44*100</f>
        <v>0</v>
      </c>
      <c r="U44" s="6">
        <f>((L44/$C44)*M44*100)+T44</f>
        <v>21600</v>
      </c>
      <c r="V44" s="24">
        <f>((((N44)*O44)+((P44)*Q44)+(R44))/$C44)*100</f>
        <v>64800</v>
      </c>
      <c r="W44" s="70" t="s">
        <v>255</v>
      </c>
      <c r="X44" s="7">
        <v>17</v>
      </c>
    </row>
    <row r="45" spans="1:24" s="7" customFormat="1" ht="12.75">
      <c r="A45" s="64"/>
      <c r="B45" s="7" t="s">
        <v>135</v>
      </c>
      <c r="C45" s="20"/>
      <c r="F45" s="1"/>
      <c r="J45" s="1" t="s">
        <v>231</v>
      </c>
      <c r="K45" s="8"/>
      <c r="L45" s="1" t="s">
        <v>231</v>
      </c>
      <c r="M45" s="8"/>
      <c r="N45" s="1" t="s">
        <v>231</v>
      </c>
      <c r="O45" s="8"/>
      <c r="P45" s="1" t="s">
        <v>231</v>
      </c>
      <c r="Q45" s="8"/>
      <c r="R45" s="1" t="s">
        <v>231</v>
      </c>
      <c r="S45" s="1"/>
      <c r="T45" s="85"/>
      <c r="U45" s="5"/>
      <c r="V45" s="23"/>
      <c r="W45" s="65"/>
      <c r="X45" s="7">
        <v>18</v>
      </c>
    </row>
    <row r="46" spans="1:24" s="7" customFormat="1" ht="12.75">
      <c r="A46" s="64"/>
      <c r="B46" s="7" t="s">
        <v>136</v>
      </c>
      <c r="C46" s="20"/>
      <c r="F46" s="1"/>
      <c r="G46" s="16"/>
      <c r="H46" s="9"/>
      <c r="I46" s="10"/>
      <c r="J46" s="13"/>
      <c r="K46" s="14">
        <v>1</v>
      </c>
      <c r="L46" s="13"/>
      <c r="M46" s="14">
        <v>1</v>
      </c>
      <c r="N46" s="13"/>
      <c r="O46" s="14">
        <v>1</v>
      </c>
      <c r="P46" s="13"/>
      <c r="Q46" s="14">
        <v>1</v>
      </c>
      <c r="R46" s="13"/>
      <c r="S46" s="15"/>
      <c r="T46" s="87"/>
      <c r="U46" s="6"/>
      <c r="V46" s="24"/>
      <c r="W46" s="65"/>
      <c r="X46" s="7">
        <v>19</v>
      </c>
    </row>
    <row r="47" spans="1:24" s="7" customFormat="1" ht="12.75">
      <c r="A47" s="64"/>
      <c r="C47" s="20"/>
      <c r="F47" s="1"/>
      <c r="G47" s="25"/>
      <c r="H47" s="26"/>
      <c r="I47" s="27"/>
      <c r="J47" s="1" t="s">
        <v>231</v>
      </c>
      <c r="K47" s="8"/>
      <c r="L47" s="1" t="s">
        <v>231</v>
      </c>
      <c r="M47" s="8"/>
      <c r="N47" s="1" t="s">
        <v>231</v>
      </c>
      <c r="O47" s="8"/>
      <c r="P47" s="1" t="s">
        <v>231</v>
      </c>
      <c r="Q47" s="8"/>
      <c r="R47" s="1" t="s">
        <v>231</v>
      </c>
      <c r="S47" s="1"/>
      <c r="T47" s="85"/>
      <c r="U47" s="5"/>
      <c r="V47" s="5"/>
      <c r="W47" s="65"/>
      <c r="X47" s="7">
        <v>20</v>
      </c>
    </row>
    <row r="48" spans="1:24" s="2" customFormat="1" ht="12.75">
      <c r="A48" s="69" t="s">
        <v>137</v>
      </c>
      <c r="B48" s="17" t="s">
        <v>138</v>
      </c>
      <c r="C48" s="19">
        <v>5</v>
      </c>
      <c r="D48" s="9">
        <v>34873</v>
      </c>
      <c r="E48" s="10">
        <v>0.8222222222222223</v>
      </c>
      <c r="F48" s="11" t="s">
        <v>268</v>
      </c>
      <c r="G48" s="12">
        <v>82</v>
      </c>
      <c r="H48" s="9">
        <v>34874</v>
      </c>
      <c r="I48" s="10">
        <v>0.875</v>
      </c>
      <c r="J48" s="13">
        <v>0</v>
      </c>
      <c r="K48" s="14">
        <v>1</v>
      </c>
      <c r="L48" s="13">
        <v>16</v>
      </c>
      <c r="M48" s="14">
        <v>36</v>
      </c>
      <c r="N48" s="13">
        <v>10</v>
      </c>
      <c r="O48" s="14">
        <v>1</v>
      </c>
      <c r="P48" s="13">
        <v>40</v>
      </c>
      <c r="Q48" s="14">
        <v>36</v>
      </c>
      <c r="R48" s="13"/>
      <c r="S48" s="15"/>
      <c r="T48" s="87">
        <f>(J48/$C48)*K48*100</f>
        <v>0</v>
      </c>
      <c r="U48" s="6">
        <f>((L48/$C48)*M48*100)+T48</f>
        <v>11520</v>
      </c>
      <c r="V48" s="24">
        <f>((((N48)*O48)+((P48)*Q48)+(R48))/$C48)*100</f>
        <v>29000</v>
      </c>
      <c r="W48" s="70"/>
      <c r="X48" s="7">
        <v>84</v>
      </c>
    </row>
    <row r="49" spans="1:24" s="7" customFormat="1" ht="12.75">
      <c r="A49" s="64"/>
      <c r="B49" s="7" t="s">
        <v>139</v>
      </c>
      <c r="C49" s="20"/>
      <c r="F49" s="1"/>
      <c r="J49" s="1" t="s">
        <v>231</v>
      </c>
      <c r="K49" s="8"/>
      <c r="L49" s="1" t="s">
        <v>231</v>
      </c>
      <c r="M49" s="8"/>
      <c r="N49" s="1" t="s">
        <v>231</v>
      </c>
      <c r="O49" s="8"/>
      <c r="P49" s="1" t="s">
        <v>231</v>
      </c>
      <c r="Q49" s="8"/>
      <c r="R49" s="1" t="s">
        <v>231</v>
      </c>
      <c r="S49" s="1"/>
      <c r="T49" s="85"/>
      <c r="U49" s="5"/>
      <c r="V49" s="23"/>
      <c r="W49" s="65"/>
      <c r="X49" s="7">
        <v>85</v>
      </c>
    </row>
    <row r="50" spans="1:24" s="7" customFormat="1" ht="12.75">
      <c r="A50" s="64"/>
      <c r="B50" s="7" t="s">
        <v>140</v>
      </c>
      <c r="C50" s="20"/>
      <c r="F50" s="1"/>
      <c r="G50" s="16"/>
      <c r="H50" s="9"/>
      <c r="I50" s="10"/>
      <c r="J50" s="13"/>
      <c r="K50" s="14">
        <v>1</v>
      </c>
      <c r="L50" s="13"/>
      <c r="M50" s="14">
        <v>1</v>
      </c>
      <c r="N50" s="13"/>
      <c r="O50" s="14">
        <v>1</v>
      </c>
      <c r="P50" s="13"/>
      <c r="Q50" s="14">
        <v>1</v>
      </c>
      <c r="R50" s="13"/>
      <c r="S50" s="15"/>
      <c r="T50" s="87">
        <f>(J50/$C48)*K50*100</f>
        <v>0</v>
      </c>
      <c r="U50" s="6">
        <f>((L50/$C48)*M50*100)+T50</f>
        <v>0</v>
      </c>
      <c r="V50" s="24">
        <f>((((N50)*O50)+((P50)*Q50)+(R50))/$C48)*100</f>
        <v>0</v>
      </c>
      <c r="W50" s="65"/>
      <c r="X50" s="7">
        <v>86</v>
      </c>
    </row>
    <row r="51" spans="1:24" s="7" customFormat="1" ht="12.75">
      <c r="A51" s="64"/>
      <c r="B51" s="7" t="s">
        <v>141</v>
      </c>
      <c r="C51" s="20"/>
      <c r="F51" s="1"/>
      <c r="G51" s="25"/>
      <c r="H51" s="26"/>
      <c r="I51" s="27"/>
      <c r="J51" s="1" t="s">
        <v>231</v>
      </c>
      <c r="K51" s="8"/>
      <c r="L51" s="1" t="s">
        <v>231</v>
      </c>
      <c r="M51" s="8"/>
      <c r="N51" s="1" t="s">
        <v>231</v>
      </c>
      <c r="O51" s="8"/>
      <c r="P51" s="1" t="s">
        <v>231</v>
      </c>
      <c r="Q51" s="8"/>
      <c r="R51" s="1" t="s">
        <v>231</v>
      </c>
      <c r="S51" s="1"/>
      <c r="T51" s="85"/>
      <c r="U51" s="5"/>
      <c r="V51" s="5"/>
      <c r="W51" s="65"/>
      <c r="X51" s="7">
        <v>87</v>
      </c>
    </row>
    <row r="52" spans="1:24" s="2" customFormat="1" ht="12.75">
      <c r="A52" s="69" t="s">
        <v>142</v>
      </c>
      <c r="B52" s="17" t="s">
        <v>143</v>
      </c>
      <c r="C52" s="19">
        <v>5</v>
      </c>
      <c r="D52" s="9">
        <v>34873</v>
      </c>
      <c r="E52" s="10">
        <v>0.875</v>
      </c>
      <c r="F52" s="11" t="s">
        <v>247</v>
      </c>
      <c r="G52" s="12">
        <v>82</v>
      </c>
      <c r="H52" s="9">
        <v>34874</v>
      </c>
      <c r="I52" s="10">
        <v>0.875</v>
      </c>
      <c r="J52" s="13">
        <v>11</v>
      </c>
      <c r="K52" s="14">
        <v>1</v>
      </c>
      <c r="L52" s="13">
        <v>16</v>
      </c>
      <c r="M52" s="14">
        <v>36</v>
      </c>
      <c r="N52" s="13">
        <v>20</v>
      </c>
      <c r="O52" s="14">
        <v>1</v>
      </c>
      <c r="P52" s="13">
        <v>200</v>
      </c>
      <c r="Q52" s="14">
        <v>36</v>
      </c>
      <c r="R52" s="13"/>
      <c r="S52" s="15"/>
      <c r="T52" s="87">
        <f>(J52/$C52)*K52*100</f>
        <v>220.00000000000003</v>
      </c>
      <c r="U52" s="6">
        <f>((L52/$C52)*M52*100)+T52</f>
        <v>11740</v>
      </c>
      <c r="V52" s="24">
        <f>((((N52)*O52)+((P52)*Q52)+(R52))/$C52)*100</f>
        <v>144400</v>
      </c>
      <c r="W52" s="70"/>
      <c r="X52" s="7">
        <v>68</v>
      </c>
    </row>
    <row r="53" spans="1:24" s="7" customFormat="1" ht="12.75">
      <c r="A53" s="64"/>
      <c r="B53" s="7" t="s">
        <v>144</v>
      </c>
      <c r="C53" s="20"/>
      <c r="F53" s="1"/>
      <c r="J53" s="1" t="s">
        <v>231</v>
      </c>
      <c r="K53" s="8"/>
      <c r="L53" s="1" t="s">
        <v>231</v>
      </c>
      <c r="M53" s="8"/>
      <c r="N53" s="1" t="s">
        <v>231</v>
      </c>
      <c r="O53" s="8"/>
      <c r="P53" s="1" t="s">
        <v>231</v>
      </c>
      <c r="Q53" s="8"/>
      <c r="R53" s="1" t="s">
        <v>231</v>
      </c>
      <c r="S53" s="1"/>
      <c r="T53" s="85"/>
      <c r="U53" s="5"/>
      <c r="V53" s="23"/>
      <c r="W53" s="65"/>
      <c r="X53" s="7">
        <v>69</v>
      </c>
    </row>
    <row r="54" spans="1:24" s="7" customFormat="1" ht="12.75">
      <c r="A54" s="64"/>
      <c r="B54" s="7" t="s">
        <v>145</v>
      </c>
      <c r="C54" s="20"/>
      <c r="F54" s="1"/>
      <c r="G54" s="16"/>
      <c r="H54" s="9"/>
      <c r="I54" s="10"/>
      <c r="J54" s="13"/>
      <c r="K54" s="14">
        <v>1</v>
      </c>
      <c r="L54" s="13"/>
      <c r="M54" s="14">
        <v>1</v>
      </c>
      <c r="N54" s="13"/>
      <c r="O54" s="14">
        <v>1</v>
      </c>
      <c r="P54" s="13"/>
      <c r="Q54" s="14">
        <v>1</v>
      </c>
      <c r="R54" s="13"/>
      <c r="S54" s="15"/>
      <c r="T54" s="87">
        <f>(J54/$C52)*K54*100</f>
        <v>0</v>
      </c>
      <c r="U54" s="6">
        <f>((L54/$C52)*M54*100)+T54</f>
        <v>0</v>
      </c>
      <c r="V54" s="24">
        <f>((((N54)*O54)+((P54)*Q54)+(R54))/$C52)*100</f>
        <v>0</v>
      </c>
      <c r="W54" s="65"/>
      <c r="X54" s="7">
        <v>70</v>
      </c>
    </row>
    <row r="55" spans="1:24" s="7" customFormat="1" ht="12.75">
      <c r="A55" s="64"/>
      <c r="B55" s="7" t="s">
        <v>146</v>
      </c>
      <c r="C55" s="20"/>
      <c r="F55" s="1"/>
      <c r="G55" s="25"/>
      <c r="H55" s="26"/>
      <c r="I55" s="27"/>
      <c r="J55" s="1" t="s">
        <v>231</v>
      </c>
      <c r="K55" s="8"/>
      <c r="L55" s="1" t="s">
        <v>231</v>
      </c>
      <c r="M55" s="8"/>
      <c r="N55" s="1" t="s">
        <v>231</v>
      </c>
      <c r="O55" s="8"/>
      <c r="P55" s="1" t="s">
        <v>231</v>
      </c>
      <c r="Q55" s="8"/>
      <c r="R55" s="1" t="s">
        <v>231</v>
      </c>
      <c r="S55" s="1"/>
      <c r="T55" s="85"/>
      <c r="U55" s="5"/>
      <c r="V55" s="5"/>
      <c r="W55" s="65"/>
      <c r="X55" s="7">
        <v>71</v>
      </c>
    </row>
    <row r="56" spans="1:24" s="51" customFormat="1" ht="13.5" thickBot="1">
      <c r="A56" s="71" t="s">
        <v>147</v>
      </c>
      <c r="C56" s="52"/>
      <c r="F56" s="53"/>
      <c r="G56" s="54"/>
      <c r="H56" s="55"/>
      <c r="I56" s="56"/>
      <c r="J56" s="53"/>
      <c r="K56" s="57"/>
      <c r="L56" s="53"/>
      <c r="M56" s="57"/>
      <c r="N56" s="53"/>
      <c r="O56" s="57"/>
      <c r="P56" s="53"/>
      <c r="Q56" s="57"/>
      <c r="R56" s="53"/>
      <c r="S56" s="53"/>
      <c r="T56" s="88"/>
      <c r="U56" s="82"/>
      <c r="V56" s="82"/>
      <c r="W56" s="72"/>
      <c r="X56" s="7"/>
    </row>
    <row r="57" spans="1:24" s="2" customFormat="1" ht="13.5" thickTop="1">
      <c r="A57" s="69" t="s">
        <v>148</v>
      </c>
      <c r="B57" s="17" t="s">
        <v>149</v>
      </c>
      <c r="C57" s="19">
        <v>5</v>
      </c>
      <c r="D57" s="9">
        <v>34872</v>
      </c>
      <c r="E57" s="10">
        <v>0.6944444444444445</v>
      </c>
      <c r="F57" s="11" t="s">
        <v>150</v>
      </c>
      <c r="G57" s="12">
        <v>84</v>
      </c>
      <c r="H57" s="9">
        <v>34873</v>
      </c>
      <c r="I57" s="10">
        <v>0.375</v>
      </c>
      <c r="J57" s="13">
        <v>2</v>
      </c>
      <c r="K57" s="14">
        <v>1</v>
      </c>
      <c r="L57" s="13">
        <v>6</v>
      </c>
      <c r="M57" s="14">
        <v>4</v>
      </c>
      <c r="N57" s="13">
        <v>0</v>
      </c>
      <c r="O57" s="14">
        <v>1</v>
      </c>
      <c r="P57" s="13">
        <v>56</v>
      </c>
      <c r="Q57" s="14">
        <v>36</v>
      </c>
      <c r="R57" s="13"/>
      <c r="S57" s="15"/>
      <c r="T57" s="87">
        <f>(J57/$C57)*K57*100</f>
        <v>40</v>
      </c>
      <c r="U57" s="6">
        <f>((L57/$C57)*M57*100)+T57</f>
        <v>520</v>
      </c>
      <c r="V57" s="24">
        <f>((((N57)*O57)+((P57)*Q57)+(R57))/$C57)*100</f>
        <v>40320</v>
      </c>
      <c r="W57" s="70"/>
      <c r="X57" s="7">
        <v>29</v>
      </c>
    </row>
    <row r="58" spans="1:24" s="7" customFormat="1" ht="12.75">
      <c r="A58" s="64"/>
      <c r="B58" s="7" t="s">
        <v>151</v>
      </c>
      <c r="C58" s="20"/>
      <c r="F58" s="1"/>
      <c r="J58" s="1" t="s">
        <v>231</v>
      </c>
      <c r="K58" s="8" t="s">
        <v>152</v>
      </c>
      <c r="L58" s="1" t="s">
        <v>231</v>
      </c>
      <c r="M58" s="8"/>
      <c r="N58" s="1" t="s">
        <v>231</v>
      </c>
      <c r="O58" s="8"/>
      <c r="P58" s="1" t="s">
        <v>231</v>
      </c>
      <c r="Q58" s="8"/>
      <c r="R58" s="1" t="s">
        <v>231</v>
      </c>
      <c r="S58" s="1"/>
      <c r="T58" s="85"/>
      <c r="U58" s="5"/>
      <c r="V58" s="23"/>
      <c r="W58" s="65"/>
      <c r="X58" s="7">
        <v>30</v>
      </c>
    </row>
    <row r="59" spans="1:24" s="7" customFormat="1" ht="12.75">
      <c r="A59" s="64"/>
      <c r="B59" s="7" t="s">
        <v>153</v>
      </c>
      <c r="C59" s="20"/>
      <c r="F59" s="1"/>
      <c r="G59" s="16"/>
      <c r="H59" s="9"/>
      <c r="I59" s="10"/>
      <c r="J59" s="13"/>
      <c r="K59" s="14">
        <v>1</v>
      </c>
      <c r="L59" s="13"/>
      <c r="M59" s="14">
        <v>1</v>
      </c>
      <c r="N59" s="13"/>
      <c r="O59" s="14">
        <v>1</v>
      </c>
      <c r="P59" s="13"/>
      <c r="Q59" s="14">
        <v>1</v>
      </c>
      <c r="R59" s="13"/>
      <c r="S59" s="15"/>
      <c r="T59" s="87"/>
      <c r="U59" s="6"/>
      <c r="V59" s="24"/>
      <c r="W59" s="65"/>
      <c r="X59" s="7">
        <v>31</v>
      </c>
    </row>
    <row r="60" spans="1:24" s="7" customFormat="1" ht="12.75">
      <c r="A60" s="64"/>
      <c r="B60" s="7" t="s">
        <v>154</v>
      </c>
      <c r="C60" s="20"/>
      <c r="F60" s="1"/>
      <c r="G60" s="25"/>
      <c r="H60" s="26"/>
      <c r="I60" s="27"/>
      <c r="J60" s="1" t="s">
        <v>231</v>
      </c>
      <c r="K60" s="8"/>
      <c r="L60" s="1" t="s">
        <v>231</v>
      </c>
      <c r="M60" s="8"/>
      <c r="N60" s="1" t="s">
        <v>231</v>
      </c>
      <c r="O60" s="8"/>
      <c r="P60" s="1" t="s">
        <v>231</v>
      </c>
      <c r="Q60" s="8"/>
      <c r="R60" s="1" t="s">
        <v>231</v>
      </c>
      <c r="S60" s="1"/>
      <c r="T60" s="85"/>
      <c r="U60" s="5"/>
      <c r="V60" s="5"/>
      <c r="W60" s="65"/>
      <c r="X60" s="7">
        <v>32</v>
      </c>
    </row>
    <row r="61" spans="1:24" s="7" customFormat="1" ht="12.75">
      <c r="A61" s="64"/>
      <c r="B61" s="7" t="s">
        <v>155</v>
      </c>
      <c r="C61" s="20"/>
      <c r="F61" s="1"/>
      <c r="G61" s="25"/>
      <c r="H61" s="26"/>
      <c r="I61" s="27"/>
      <c r="J61" s="1"/>
      <c r="K61" s="8"/>
      <c r="L61" s="1"/>
      <c r="M61" s="8"/>
      <c r="N61" s="1"/>
      <c r="O61" s="8"/>
      <c r="P61" s="1"/>
      <c r="Q61" s="8"/>
      <c r="R61" s="1"/>
      <c r="S61" s="1"/>
      <c r="T61" s="85"/>
      <c r="U61" s="5"/>
      <c r="V61" s="5"/>
      <c r="W61" s="65"/>
      <c r="X61" s="7">
        <v>33</v>
      </c>
    </row>
    <row r="62" spans="1:24" s="2" customFormat="1" ht="12.75">
      <c r="A62" s="69" t="s">
        <v>156</v>
      </c>
      <c r="B62" s="17" t="s">
        <v>157</v>
      </c>
      <c r="C62" s="19">
        <v>100</v>
      </c>
      <c r="D62" s="9">
        <v>34872</v>
      </c>
      <c r="E62" s="10">
        <v>0.7083333333333334</v>
      </c>
      <c r="F62" s="11" t="s">
        <v>150</v>
      </c>
      <c r="G62" s="12">
        <v>84</v>
      </c>
      <c r="H62" s="9" t="s">
        <v>158</v>
      </c>
      <c r="I62" s="10"/>
      <c r="J62" s="13">
        <v>3</v>
      </c>
      <c r="K62" s="14">
        <v>1</v>
      </c>
      <c r="L62" s="13">
        <v>22</v>
      </c>
      <c r="M62" s="14">
        <v>18</v>
      </c>
      <c r="N62" s="13">
        <v>5</v>
      </c>
      <c r="O62" s="14">
        <v>1</v>
      </c>
      <c r="P62" s="13">
        <v>62</v>
      </c>
      <c r="Q62" s="14">
        <v>18</v>
      </c>
      <c r="R62" s="13">
        <v>0</v>
      </c>
      <c r="S62" s="15">
        <v>0</v>
      </c>
      <c r="T62" s="87">
        <f>(J62/$C62)*K62*100</f>
        <v>3</v>
      </c>
      <c r="U62" s="6">
        <f>((L62/$C62)*M62*100)+T62</f>
        <v>399</v>
      </c>
      <c r="V62" s="24">
        <f>((((N62)*O62)+((P62)*Q62)+(R62))/$C62)*100</f>
        <v>1121</v>
      </c>
      <c r="W62" s="70"/>
      <c r="X62" s="7">
        <v>34</v>
      </c>
    </row>
    <row r="63" spans="1:24" s="7" customFormat="1" ht="12.75">
      <c r="A63" s="64"/>
      <c r="B63" s="7" t="s">
        <v>159</v>
      </c>
      <c r="C63" s="20"/>
      <c r="F63" s="1"/>
      <c r="J63" s="1" t="s">
        <v>231</v>
      </c>
      <c r="K63" s="8"/>
      <c r="L63" s="1" t="s">
        <v>231</v>
      </c>
      <c r="M63" s="8"/>
      <c r="N63" s="1" t="s">
        <v>231</v>
      </c>
      <c r="O63" s="8"/>
      <c r="P63" s="1" t="s">
        <v>231</v>
      </c>
      <c r="Q63" s="8"/>
      <c r="R63" s="1" t="s">
        <v>231</v>
      </c>
      <c r="S63" s="1"/>
      <c r="T63" s="85"/>
      <c r="U63" s="5"/>
      <c r="V63" s="23"/>
      <c r="W63" s="65"/>
      <c r="X63" s="7">
        <v>35</v>
      </c>
    </row>
    <row r="64" spans="1:24" s="7" customFormat="1" ht="12.75">
      <c r="A64" s="64"/>
      <c r="B64" s="7" t="s">
        <v>160</v>
      </c>
      <c r="C64" s="20"/>
      <c r="F64" s="1"/>
      <c r="G64" s="16"/>
      <c r="H64" s="9"/>
      <c r="I64" s="10"/>
      <c r="J64" s="13"/>
      <c r="K64" s="14">
        <v>1</v>
      </c>
      <c r="L64" s="13"/>
      <c r="M64" s="14">
        <v>1</v>
      </c>
      <c r="N64" s="13"/>
      <c r="O64" s="14">
        <v>1</v>
      </c>
      <c r="P64" s="13"/>
      <c r="Q64" s="14">
        <v>1</v>
      </c>
      <c r="R64" s="13"/>
      <c r="S64" s="15"/>
      <c r="T64" s="87"/>
      <c r="U64" s="6"/>
      <c r="V64" s="24"/>
      <c r="W64" s="65"/>
      <c r="X64" s="7">
        <v>36</v>
      </c>
    </row>
    <row r="65" spans="1:24" s="7" customFormat="1" ht="12.75">
      <c r="A65" s="64"/>
      <c r="B65" s="7" t="s">
        <v>161</v>
      </c>
      <c r="C65" s="20"/>
      <c r="F65" s="1"/>
      <c r="G65" s="25"/>
      <c r="H65" s="26"/>
      <c r="I65" s="27"/>
      <c r="J65" s="1" t="s">
        <v>231</v>
      </c>
      <c r="K65" s="8"/>
      <c r="L65" s="1" t="s">
        <v>231</v>
      </c>
      <c r="M65" s="8"/>
      <c r="N65" s="1" t="s">
        <v>231</v>
      </c>
      <c r="O65" s="8"/>
      <c r="P65" s="1" t="s">
        <v>231</v>
      </c>
      <c r="Q65" s="8"/>
      <c r="R65" s="1" t="s">
        <v>231</v>
      </c>
      <c r="S65" s="1"/>
      <c r="T65" s="85"/>
      <c r="U65" s="5"/>
      <c r="V65" s="5"/>
      <c r="W65" s="65"/>
      <c r="X65" s="7">
        <v>37</v>
      </c>
    </row>
    <row r="66" spans="1:24" s="2" customFormat="1" ht="12.75">
      <c r="A66" s="69" t="s">
        <v>162</v>
      </c>
      <c r="B66" s="17" t="s">
        <v>163</v>
      </c>
      <c r="C66" s="19">
        <v>100</v>
      </c>
      <c r="D66" s="9">
        <v>34872</v>
      </c>
      <c r="E66" s="10">
        <v>0.7083333333333334</v>
      </c>
      <c r="F66" s="11" t="s">
        <v>150</v>
      </c>
      <c r="G66" s="12">
        <v>84</v>
      </c>
      <c r="H66" s="9" t="s">
        <v>158</v>
      </c>
      <c r="I66" s="10"/>
      <c r="J66" s="13">
        <v>3</v>
      </c>
      <c r="K66" s="14">
        <v>1</v>
      </c>
      <c r="L66" s="13">
        <v>22</v>
      </c>
      <c r="M66" s="14">
        <v>18</v>
      </c>
      <c r="N66" s="13">
        <v>5</v>
      </c>
      <c r="O66" s="14">
        <v>1</v>
      </c>
      <c r="P66" s="13">
        <v>62</v>
      </c>
      <c r="Q66" s="14">
        <v>18</v>
      </c>
      <c r="R66" s="13">
        <v>0</v>
      </c>
      <c r="S66" s="15">
        <v>0</v>
      </c>
      <c r="T66" s="87">
        <f>(J66/$C66)*K66*100</f>
        <v>3</v>
      </c>
      <c r="U66" s="6">
        <f>((L66/$C66)*M66*100)+T66</f>
        <v>399</v>
      </c>
      <c r="V66" s="24">
        <f>((((N66)*O66)+((P66)*Q66)+(R66))/$C66)*100</f>
        <v>1121</v>
      </c>
      <c r="W66" s="70" t="s">
        <v>232</v>
      </c>
      <c r="X66" s="7">
        <v>38</v>
      </c>
    </row>
    <row r="67" spans="1:24" s="7" customFormat="1" ht="12.75">
      <c r="A67" s="64"/>
      <c r="B67" s="7" t="s">
        <v>164</v>
      </c>
      <c r="C67" s="20"/>
      <c r="F67" s="1"/>
      <c r="J67" s="1" t="s">
        <v>231</v>
      </c>
      <c r="K67" s="8"/>
      <c r="L67" s="1" t="s">
        <v>231</v>
      </c>
      <c r="M67" s="8"/>
      <c r="N67" s="1" t="s">
        <v>231</v>
      </c>
      <c r="O67" s="8"/>
      <c r="P67" s="1" t="s">
        <v>231</v>
      </c>
      <c r="Q67" s="8"/>
      <c r="R67" s="1" t="s">
        <v>231</v>
      </c>
      <c r="S67" s="1"/>
      <c r="T67" s="85"/>
      <c r="U67" s="5"/>
      <c r="V67" s="23"/>
      <c r="W67" s="65"/>
      <c r="X67" s="7">
        <v>39</v>
      </c>
    </row>
    <row r="68" spans="1:24" s="7" customFormat="1" ht="12.75">
      <c r="A68" s="64"/>
      <c r="B68" s="7" t="s">
        <v>165</v>
      </c>
      <c r="C68" s="20"/>
      <c r="F68" s="1"/>
      <c r="G68" s="16"/>
      <c r="H68" s="9"/>
      <c r="I68" s="10"/>
      <c r="J68" s="13"/>
      <c r="K68" s="14">
        <v>1</v>
      </c>
      <c r="L68" s="13"/>
      <c r="M68" s="14">
        <v>1</v>
      </c>
      <c r="N68" s="13"/>
      <c r="O68" s="14">
        <v>1</v>
      </c>
      <c r="P68" s="13"/>
      <c r="Q68" s="14">
        <v>1</v>
      </c>
      <c r="R68" s="13"/>
      <c r="S68" s="15"/>
      <c r="T68" s="87"/>
      <c r="U68" s="6"/>
      <c r="V68" s="24"/>
      <c r="W68" s="65"/>
      <c r="X68" s="7">
        <v>40</v>
      </c>
    </row>
    <row r="69" spans="1:24" s="7" customFormat="1" ht="12.75">
      <c r="A69" s="64"/>
      <c r="B69" s="7" t="s">
        <v>166</v>
      </c>
      <c r="C69" s="20"/>
      <c r="F69" s="1"/>
      <c r="G69" s="25"/>
      <c r="H69" s="26"/>
      <c r="I69" s="27"/>
      <c r="J69" s="1" t="s">
        <v>231</v>
      </c>
      <c r="K69" s="8"/>
      <c r="L69" s="1" t="s">
        <v>231</v>
      </c>
      <c r="M69" s="8"/>
      <c r="N69" s="1" t="s">
        <v>231</v>
      </c>
      <c r="O69" s="8"/>
      <c r="P69" s="1" t="s">
        <v>231</v>
      </c>
      <c r="Q69" s="8"/>
      <c r="R69" s="1" t="s">
        <v>231</v>
      </c>
      <c r="S69" s="1"/>
      <c r="T69" s="85"/>
      <c r="U69" s="5"/>
      <c r="V69" s="5"/>
      <c r="W69" s="65"/>
      <c r="X69" s="7">
        <v>41</v>
      </c>
    </row>
    <row r="70" spans="1:24" s="2" customFormat="1" ht="12.75">
      <c r="A70" s="69" t="s">
        <v>167</v>
      </c>
      <c r="B70" s="17" t="s">
        <v>168</v>
      </c>
      <c r="C70" s="19">
        <v>150</v>
      </c>
      <c r="D70" s="9">
        <v>34873</v>
      </c>
      <c r="E70" s="10">
        <v>0.90625</v>
      </c>
      <c r="F70" s="11" t="s">
        <v>169</v>
      </c>
      <c r="G70" s="12">
        <v>82</v>
      </c>
      <c r="H70" s="9">
        <v>34874</v>
      </c>
      <c r="I70" s="10">
        <v>0.875</v>
      </c>
      <c r="J70" s="13">
        <v>17</v>
      </c>
      <c r="K70" s="14">
        <v>1</v>
      </c>
      <c r="L70" s="13">
        <v>18</v>
      </c>
      <c r="M70" s="14">
        <v>1</v>
      </c>
      <c r="N70" s="13">
        <v>12</v>
      </c>
      <c r="O70" s="14">
        <v>1</v>
      </c>
      <c r="P70" s="13"/>
      <c r="Q70" s="14">
        <v>1</v>
      </c>
      <c r="R70" s="13"/>
      <c r="S70" s="15"/>
      <c r="T70" s="87">
        <f>(J70/$C70)*K70*100</f>
        <v>11.333333333333332</v>
      </c>
      <c r="U70" s="6">
        <f>((L70/$C70)*M70*100)+T70</f>
        <v>23.333333333333332</v>
      </c>
      <c r="V70" s="24">
        <f>((((N70)*O70)+((P70)*Q70)+(R70))/$C70)*100</f>
        <v>8</v>
      </c>
      <c r="W70" s="70"/>
      <c r="X70" s="7">
        <v>76</v>
      </c>
    </row>
    <row r="71" spans="1:24" s="7" customFormat="1" ht="12.75">
      <c r="A71" s="64"/>
      <c r="B71" s="7" t="s">
        <v>170</v>
      </c>
      <c r="C71" s="20"/>
      <c r="F71" s="1"/>
      <c r="J71" s="1" t="s">
        <v>231</v>
      </c>
      <c r="K71" s="8" t="s">
        <v>238</v>
      </c>
      <c r="L71" s="1" t="s">
        <v>231</v>
      </c>
      <c r="M71" s="8"/>
      <c r="N71" s="1" t="s">
        <v>231</v>
      </c>
      <c r="O71" s="8"/>
      <c r="P71" s="1" t="s">
        <v>231</v>
      </c>
      <c r="Q71" s="8"/>
      <c r="R71" s="1" t="s">
        <v>231</v>
      </c>
      <c r="S71" s="1"/>
      <c r="T71" s="85" t="s">
        <v>171</v>
      </c>
      <c r="U71" s="5"/>
      <c r="V71" s="23"/>
      <c r="W71" s="65"/>
      <c r="X71" s="7">
        <v>77</v>
      </c>
    </row>
    <row r="72" spans="1:24" s="7" customFormat="1" ht="12.75">
      <c r="A72" s="64"/>
      <c r="B72" s="7" t="s">
        <v>172</v>
      </c>
      <c r="C72" s="20"/>
      <c r="F72" s="1"/>
      <c r="G72" s="16"/>
      <c r="H72" s="9">
        <v>34876</v>
      </c>
      <c r="I72" s="10">
        <v>0.44027777777777777</v>
      </c>
      <c r="J72" s="13">
        <v>0</v>
      </c>
      <c r="K72" s="14">
        <v>1</v>
      </c>
      <c r="L72" s="13">
        <v>18</v>
      </c>
      <c r="M72" s="14">
        <v>41</v>
      </c>
      <c r="N72" s="13">
        <v>12</v>
      </c>
      <c r="O72" s="14">
        <v>1</v>
      </c>
      <c r="P72" s="13"/>
      <c r="Q72" s="14">
        <v>1</v>
      </c>
      <c r="R72" s="13"/>
      <c r="S72" s="15"/>
      <c r="T72" s="87">
        <f>(J72/$C70)*K72*100</f>
        <v>0</v>
      </c>
      <c r="U72" s="6">
        <f>((L72/$C70)*M72*100)+T72</f>
        <v>492</v>
      </c>
      <c r="V72" s="24">
        <f>((((N72)*O72)+((P72)*Q72)+(R72))/$C70)*100</f>
        <v>8</v>
      </c>
      <c r="W72" s="65"/>
      <c r="X72" s="7">
        <v>78</v>
      </c>
    </row>
    <row r="73" spans="1:24" s="7" customFormat="1" ht="12.75">
      <c r="A73" s="64"/>
      <c r="B73" s="7" t="s">
        <v>173</v>
      </c>
      <c r="C73" s="20"/>
      <c r="F73" s="1"/>
      <c r="G73" s="25" t="s">
        <v>174</v>
      </c>
      <c r="H73" s="26"/>
      <c r="I73" s="27"/>
      <c r="J73" s="1" t="s">
        <v>231</v>
      </c>
      <c r="K73" s="8"/>
      <c r="L73" s="1" t="s">
        <v>231</v>
      </c>
      <c r="M73" s="8" t="s">
        <v>175</v>
      </c>
      <c r="N73" s="1" t="s">
        <v>231</v>
      </c>
      <c r="O73" s="8"/>
      <c r="P73" s="1" t="s">
        <v>231</v>
      </c>
      <c r="Q73" s="8"/>
      <c r="R73" s="1" t="s">
        <v>231</v>
      </c>
      <c r="S73" s="1"/>
      <c r="T73" s="85"/>
      <c r="U73" s="5"/>
      <c r="V73" s="5"/>
      <c r="W73" s="65"/>
      <c r="X73" s="7">
        <v>79</v>
      </c>
    </row>
    <row r="74" spans="1:24" s="2" customFormat="1" ht="12.75">
      <c r="A74" s="69" t="s">
        <v>176</v>
      </c>
      <c r="B74" s="17" t="s">
        <v>177</v>
      </c>
      <c r="C74" s="19">
        <v>5</v>
      </c>
      <c r="D74" s="9">
        <v>34873</v>
      </c>
      <c r="E74" s="10">
        <v>0.875</v>
      </c>
      <c r="F74" s="11" t="s">
        <v>178</v>
      </c>
      <c r="G74" s="12">
        <v>82</v>
      </c>
      <c r="H74" s="9">
        <v>34874</v>
      </c>
      <c r="I74" s="10">
        <v>0.875</v>
      </c>
      <c r="J74" s="13">
        <v>1</v>
      </c>
      <c r="K74" s="14">
        <v>1</v>
      </c>
      <c r="L74" s="13">
        <v>8</v>
      </c>
      <c r="M74" s="14">
        <v>1</v>
      </c>
      <c r="N74" s="13">
        <v>0</v>
      </c>
      <c r="O74" s="14">
        <v>1</v>
      </c>
      <c r="P74" s="13"/>
      <c r="Q74" s="14">
        <v>1</v>
      </c>
      <c r="R74" s="13"/>
      <c r="S74" s="15"/>
      <c r="T74" s="87">
        <f>(J74/$C74)*K74*100</f>
        <v>20</v>
      </c>
      <c r="U74" s="6">
        <f>((L74/$C74)*M74*100)+T74</f>
        <v>180</v>
      </c>
      <c r="V74" s="24">
        <f>((((N74)*O74)+((P74)*Q74)+(R74))/$C74)*100</f>
        <v>0</v>
      </c>
      <c r="W74" s="70" t="s">
        <v>179</v>
      </c>
      <c r="X74" s="7">
        <v>72</v>
      </c>
    </row>
    <row r="75" spans="1:24" s="7" customFormat="1" ht="12.75">
      <c r="A75" s="64"/>
      <c r="B75" s="7" t="s">
        <v>180</v>
      </c>
      <c r="C75" s="20"/>
      <c r="F75" s="1"/>
      <c r="J75" s="1" t="s">
        <v>231</v>
      </c>
      <c r="K75" s="8"/>
      <c r="L75" s="1" t="s">
        <v>231</v>
      </c>
      <c r="M75" s="8"/>
      <c r="N75" s="1" t="s">
        <v>231</v>
      </c>
      <c r="O75" s="8"/>
      <c r="P75" s="1" t="s">
        <v>231</v>
      </c>
      <c r="Q75" s="8"/>
      <c r="R75" s="1" t="s">
        <v>231</v>
      </c>
      <c r="S75" s="1"/>
      <c r="T75" s="85"/>
      <c r="U75" s="5"/>
      <c r="V75" s="23"/>
      <c r="W75" s="65"/>
      <c r="X75" s="7">
        <v>73</v>
      </c>
    </row>
    <row r="76" spans="1:24" s="7" customFormat="1" ht="12.75">
      <c r="A76" s="64"/>
      <c r="B76" s="7" t="s">
        <v>181</v>
      </c>
      <c r="C76" s="20"/>
      <c r="F76" s="1"/>
      <c r="G76" s="16"/>
      <c r="H76" s="9">
        <v>34875</v>
      </c>
      <c r="I76" s="10">
        <v>0.5</v>
      </c>
      <c r="J76" s="13">
        <v>3</v>
      </c>
      <c r="K76" s="14">
        <v>1</v>
      </c>
      <c r="L76" s="13">
        <v>9</v>
      </c>
      <c r="M76" s="14">
        <v>36</v>
      </c>
      <c r="N76" s="13" t="s">
        <v>238</v>
      </c>
      <c r="O76" s="14">
        <v>1</v>
      </c>
      <c r="P76" s="13">
        <v>6</v>
      </c>
      <c r="Q76" s="14">
        <v>36</v>
      </c>
      <c r="R76" s="13"/>
      <c r="S76" s="15" t="s">
        <v>228</v>
      </c>
      <c r="T76" s="87">
        <f>(J76/$C74)*K76*100</f>
        <v>60</v>
      </c>
      <c r="U76" s="6">
        <f>((L76/$C74)*M76*100)+T76</f>
        <v>6540</v>
      </c>
      <c r="V76" s="24" t="e">
        <f>((((N76)*O76)+((P76)*Q76)+(R76))/$C74)*100</f>
        <v>#VALUE!</v>
      </c>
      <c r="W76" s="65"/>
      <c r="X76" s="7">
        <v>74</v>
      </c>
    </row>
    <row r="77" spans="1:24" s="7" customFormat="1" ht="12.75">
      <c r="A77" s="64"/>
      <c r="B77" s="7" t="s">
        <v>182</v>
      </c>
      <c r="C77" s="20"/>
      <c r="F77" s="1"/>
      <c r="G77" s="25"/>
      <c r="H77" s="26"/>
      <c r="I77" s="27" t="s">
        <v>228</v>
      </c>
      <c r="J77" s="1" t="s">
        <v>183</v>
      </c>
      <c r="K77" s="8"/>
      <c r="L77" s="1" t="s">
        <v>231</v>
      </c>
      <c r="M77" s="8"/>
      <c r="N77" s="1" t="s">
        <v>231</v>
      </c>
      <c r="O77" s="8"/>
      <c r="P77" s="1" t="s">
        <v>231</v>
      </c>
      <c r="Q77" s="8"/>
      <c r="R77" s="1" t="s">
        <v>231</v>
      </c>
      <c r="S77" s="1"/>
      <c r="T77" s="85"/>
      <c r="U77" s="5"/>
      <c r="V77" s="5"/>
      <c r="W77" s="65"/>
      <c r="X77" s="7">
        <v>75</v>
      </c>
    </row>
    <row r="78" spans="1:24" s="2" customFormat="1" ht="12.75">
      <c r="A78" s="69" t="s">
        <v>184</v>
      </c>
      <c r="B78" s="17" t="s">
        <v>185</v>
      </c>
      <c r="C78" s="19">
        <v>5</v>
      </c>
      <c r="D78" s="9">
        <v>34872</v>
      </c>
      <c r="E78" s="10">
        <v>0.6979166666666666</v>
      </c>
      <c r="F78" s="11" t="s">
        <v>186</v>
      </c>
      <c r="G78" s="12">
        <v>82</v>
      </c>
      <c r="H78" s="9">
        <v>34873</v>
      </c>
      <c r="I78" s="10" t="s">
        <v>187</v>
      </c>
      <c r="J78" s="13">
        <v>7</v>
      </c>
      <c r="K78" s="14">
        <v>4</v>
      </c>
      <c r="L78" s="13">
        <v>30</v>
      </c>
      <c r="M78" s="14">
        <v>36</v>
      </c>
      <c r="N78" s="13">
        <v>60</v>
      </c>
      <c r="O78" s="14">
        <v>36</v>
      </c>
      <c r="P78" s="13"/>
      <c r="Q78" s="14">
        <v>1</v>
      </c>
      <c r="R78" s="13"/>
      <c r="S78" s="15"/>
      <c r="T78" s="87">
        <f>(J78/$C78)*K78*100</f>
        <v>560</v>
      </c>
      <c r="U78" s="6">
        <f>((L78/$C78)*M78*100)+T78</f>
        <v>22160</v>
      </c>
      <c r="V78" s="24">
        <f>((((N78)*O78)+((P78)*Q78)+(R78))/$C78)*100</f>
        <v>43200</v>
      </c>
      <c r="W78" s="70" t="s">
        <v>232</v>
      </c>
      <c r="X78" s="7">
        <v>25</v>
      </c>
    </row>
    <row r="79" spans="1:24" s="7" customFormat="1" ht="12.75">
      <c r="A79" s="64"/>
      <c r="B79" s="7" t="s">
        <v>188</v>
      </c>
      <c r="C79" s="20"/>
      <c r="F79" s="1"/>
      <c r="J79" s="1" t="s">
        <v>231</v>
      </c>
      <c r="K79" s="8"/>
      <c r="L79" s="1" t="s">
        <v>231</v>
      </c>
      <c r="M79" s="8" t="s">
        <v>189</v>
      </c>
      <c r="N79" s="1" t="s">
        <v>231</v>
      </c>
      <c r="O79" s="8" t="s">
        <v>189</v>
      </c>
      <c r="P79" s="1" t="s">
        <v>231</v>
      </c>
      <c r="Q79" s="8"/>
      <c r="R79" s="1" t="s">
        <v>231</v>
      </c>
      <c r="S79" s="1"/>
      <c r="T79" s="85"/>
      <c r="U79" s="5"/>
      <c r="V79" s="23"/>
      <c r="W79" s="65"/>
      <c r="X79" s="7">
        <v>26</v>
      </c>
    </row>
    <row r="80" spans="1:24" s="7" customFormat="1" ht="12.75">
      <c r="A80" s="64"/>
      <c r="B80" s="7" t="s">
        <v>52</v>
      </c>
      <c r="C80" s="20"/>
      <c r="F80" s="1"/>
      <c r="G80" s="16"/>
      <c r="H80" s="9"/>
      <c r="I80" s="10"/>
      <c r="J80" s="13"/>
      <c r="K80" s="14">
        <v>1</v>
      </c>
      <c r="L80" s="13"/>
      <c r="M80" s="14">
        <v>1</v>
      </c>
      <c r="N80" s="13"/>
      <c r="O80" s="14">
        <v>1</v>
      </c>
      <c r="P80" s="13"/>
      <c r="Q80" s="14">
        <v>1</v>
      </c>
      <c r="R80" s="13"/>
      <c r="S80" s="15"/>
      <c r="T80" s="87"/>
      <c r="U80" s="6"/>
      <c r="V80" s="24"/>
      <c r="W80" s="65"/>
      <c r="X80" s="7">
        <v>27</v>
      </c>
    </row>
    <row r="81" spans="1:24" s="7" customFormat="1" ht="12.75">
      <c r="A81" s="64"/>
      <c r="B81" s="7" t="s">
        <v>53</v>
      </c>
      <c r="C81" s="20"/>
      <c r="F81" s="1"/>
      <c r="G81" s="25"/>
      <c r="H81" s="26"/>
      <c r="I81" s="27"/>
      <c r="J81" s="1" t="s">
        <v>231</v>
      </c>
      <c r="K81" s="8"/>
      <c r="L81" s="1" t="s">
        <v>231</v>
      </c>
      <c r="M81" s="8"/>
      <c r="N81" s="1" t="s">
        <v>231</v>
      </c>
      <c r="O81" s="8"/>
      <c r="P81" s="1" t="s">
        <v>231</v>
      </c>
      <c r="Q81" s="8"/>
      <c r="R81" s="1" t="s">
        <v>231</v>
      </c>
      <c r="S81" s="1"/>
      <c r="T81" s="85"/>
      <c r="U81" s="5"/>
      <c r="V81" s="5"/>
      <c r="W81" s="65"/>
      <c r="X81" s="7">
        <v>28</v>
      </c>
    </row>
    <row r="82" spans="1:24" s="51" customFormat="1" ht="13.5" thickBot="1">
      <c r="A82" s="71" t="s">
        <v>54</v>
      </c>
      <c r="C82" s="52"/>
      <c r="F82" s="53"/>
      <c r="G82" s="54"/>
      <c r="H82" s="55"/>
      <c r="I82" s="56"/>
      <c r="J82" s="53"/>
      <c r="K82" s="57"/>
      <c r="L82" s="53"/>
      <c r="M82" s="57"/>
      <c r="N82" s="53"/>
      <c r="O82" s="57"/>
      <c r="P82" s="53"/>
      <c r="Q82" s="57"/>
      <c r="R82" s="53"/>
      <c r="S82" s="53"/>
      <c r="T82" s="88"/>
      <c r="U82" s="82"/>
      <c r="V82" s="82"/>
      <c r="W82" s="72"/>
      <c r="X82" s="7"/>
    </row>
    <row r="83" spans="1:24" s="2" customFormat="1" ht="13.5" thickTop="1">
      <c r="A83" s="69" t="s">
        <v>55</v>
      </c>
      <c r="B83" s="17" t="s">
        <v>56</v>
      </c>
      <c r="C83" s="19">
        <v>5</v>
      </c>
      <c r="D83" s="9">
        <v>34874</v>
      </c>
      <c r="E83" s="10">
        <v>0.4166666666666667</v>
      </c>
      <c r="F83" s="11" t="s">
        <v>57</v>
      </c>
      <c r="G83" s="12">
        <v>80</v>
      </c>
      <c r="H83" s="9">
        <v>34874</v>
      </c>
      <c r="I83" s="10">
        <v>0.5</v>
      </c>
      <c r="J83" s="13">
        <v>2</v>
      </c>
      <c r="K83" s="14">
        <v>1</v>
      </c>
      <c r="L83" s="13">
        <v>15</v>
      </c>
      <c r="M83" s="14">
        <v>36</v>
      </c>
      <c r="N83" s="13">
        <v>0</v>
      </c>
      <c r="O83" s="14">
        <v>1</v>
      </c>
      <c r="P83" s="13">
        <v>18</v>
      </c>
      <c r="Q83" s="14">
        <v>36</v>
      </c>
      <c r="R83" s="13"/>
      <c r="S83" s="15" t="s">
        <v>228</v>
      </c>
      <c r="T83" s="87">
        <f>(J83/$C83)*K83*100</f>
        <v>40</v>
      </c>
      <c r="U83" s="6">
        <f>((L83/$C83)*M83*100)+T83</f>
        <v>10840</v>
      </c>
      <c r="V83" s="24">
        <f>((((N83)*O83)+((P83)*Q83)+(R83))/$C83)*100</f>
        <v>12960</v>
      </c>
      <c r="W83" s="70"/>
      <c r="X83" s="7">
        <v>88</v>
      </c>
    </row>
    <row r="84" spans="1:24" s="7" customFormat="1" ht="12.75">
      <c r="A84" s="64"/>
      <c r="B84" s="7" t="s">
        <v>58</v>
      </c>
      <c r="C84" s="20"/>
      <c r="F84" s="1"/>
      <c r="J84" s="1" t="s">
        <v>231</v>
      </c>
      <c r="K84" s="8"/>
      <c r="L84" s="1" t="s">
        <v>231</v>
      </c>
      <c r="M84" s="8"/>
      <c r="N84" s="1" t="s">
        <v>231</v>
      </c>
      <c r="O84" s="8"/>
      <c r="P84" s="1" t="s">
        <v>231</v>
      </c>
      <c r="Q84" s="8"/>
      <c r="R84" s="1" t="s">
        <v>231</v>
      </c>
      <c r="S84" s="1"/>
      <c r="T84" s="85"/>
      <c r="U84" s="5"/>
      <c r="V84" s="23"/>
      <c r="W84" s="65"/>
      <c r="X84" s="7">
        <v>89</v>
      </c>
    </row>
    <row r="85" spans="1:24" s="7" customFormat="1" ht="12.75">
      <c r="A85" s="64"/>
      <c r="C85" s="20"/>
      <c r="F85" s="1"/>
      <c r="G85" s="16"/>
      <c r="H85" s="9"/>
      <c r="I85" s="10"/>
      <c r="J85" s="13"/>
      <c r="K85" s="14">
        <v>1</v>
      </c>
      <c r="L85" s="13"/>
      <c r="M85" s="14">
        <v>1</v>
      </c>
      <c r="N85" s="13"/>
      <c r="O85" s="14">
        <v>1</v>
      </c>
      <c r="P85" s="13"/>
      <c r="Q85" s="14">
        <v>1</v>
      </c>
      <c r="R85" s="13"/>
      <c r="S85" s="15"/>
      <c r="T85" s="87">
        <f>(J85/$C83)*K85*100</f>
        <v>0</v>
      </c>
      <c r="U85" s="6">
        <f>((L85/$C83)*M85*100)+T85</f>
        <v>0</v>
      </c>
      <c r="V85" s="24">
        <f>((((N85)*O85)+((P85)*Q85)+(R85))/$C83)*100</f>
        <v>0</v>
      </c>
      <c r="W85" s="65"/>
      <c r="X85" s="7">
        <v>90</v>
      </c>
    </row>
    <row r="86" spans="1:24" s="7" customFormat="1" ht="12.75">
      <c r="A86" s="64"/>
      <c r="C86" s="20"/>
      <c r="F86" s="1"/>
      <c r="G86" s="25"/>
      <c r="H86" s="26"/>
      <c r="I86" s="27"/>
      <c r="J86" s="1" t="s">
        <v>231</v>
      </c>
      <c r="K86" s="8"/>
      <c r="L86" s="1" t="s">
        <v>231</v>
      </c>
      <c r="M86" s="8"/>
      <c r="N86" s="1" t="s">
        <v>231</v>
      </c>
      <c r="O86" s="8"/>
      <c r="P86" s="1" t="s">
        <v>231</v>
      </c>
      <c r="Q86" s="8"/>
      <c r="R86" s="1" t="s">
        <v>231</v>
      </c>
      <c r="S86" s="1"/>
      <c r="T86" s="85"/>
      <c r="U86" s="5"/>
      <c r="V86" s="5"/>
      <c r="W86" s="65"/>
      <c r="X86" s="7">
        <v>91</v>
      </c>
    </row>
    <row r="87" spans="1:24" s="2" customFormat="1" ht="12.75">
      <c r="A87" s="69" t="s">
        <v>59</v>
      </c>
      <c r="B87" s="17" t="s">
        <v>60</v>
      </c>
      <c r="C87" s="19">
        <v>5</v>
      </c>
      <c r="D87" s="9">
        <v>34874</v>
      </c>
      <c r="E87" s="10">
        <v>0.4166666666666667</v>
      </c>
      <c r="F87" s="11" t="s">
        <v>57</v>
      </c>
      <c r="G87" s="12">
        <v>80</v>
      </c>
      <c r="H87" s="9">
        <v>34875</v>
      </c>
      <c r="I87" s="10">
        <v>0.5</v>
      </c>
      <c r="J87" s="13">
        <v>15</v>
      </c>
      <c r="K87" s="14">
        <v>1</v>
      </c>
      <c r="L87" s="13">
        <v>31</v>
      </c>
      <c r="M87" s="14">
        <v>4</v>
      </c>
      <c r="N87" s="13">
        <v>1</v>
      </c>
      <c r="O87" s="14">
        <v>1</v>
      </c>
      <c r="P87" s="13">
        <v>22</v>
      </c>
      <c r="Q87" s="14">
        <v>36</v>
      </c>
      <c r="R87" s="13"/>
      <c r="S87" s="15"/>
      <c r="T87" s="87">
        <f>(J87/$C87)*K87*100</f>
        <v>300</v>
      </c>
      <c r="U87" s="6">
        <f>((L87/$C87)*M87*100)+T87</f>
        <v>2780</v>
      </c>
      <c r="V87" s="24">
        <f>((((N87)*O87)+((P87)*Q87)+(R87))/$C87)*100</f>
        <v>15860</v>
      </c>
      <c r="W87" s="70"/>
      <c r="X87" s="7">
        <v>92</v>
      </c>
    </row>
    <row r="88" spans="1:24" s="7" customFormat="1" ht="12.75">
      <c r="A88" s="64"/>
      <c r="B88" s="7" t="s">
        <v>58</v>
      </c>
      <c r="C88" s="20"/>
      <c r="F88" s="1"/>
      <c r="J88" s="1" t="s">
        <v>231</v>
      </c>
      <c r="K88" s="8"/>
      <c r="L88" s="1" t="s">
        <v>231</v>
      </c>
      <c r="M88" s="8"/>
      <c r="N88" s="1" t="s">
        <v>231</v>
      </c>
      <c r="O88" s="8"/>
      <c r="P88" s="1" t="s">
        <v>231</v>
      </c>
      <c r="Q88" s="8"/>
      <c r="R88" s="1" t="s">
        <v>231</v>
      </c>
      <c r="S88" s="1"/>
      <c r="T88" s="85"/>
      <c r="U88" s="5"/>
      <c r="V88" s="23"/>
      <c r="W88" s="65"/>
      <c r="X88" s="7">
        <v>93</v>
      </c>
    </row>
    <row r="89" spans="1:24" s="7" customFormat="1" ht="12.75">
      <c r="A89" s="64"/>
      <c r="C89" s="20"/>
      <c r="F89" s="1"/>
      <c r="G89" s="16"/>
      <c r="H89" s="9"/>
      <c r="I89" s="10"/>
      <c r="J89" s="13"/>
      <c r="K89" s="14">
        <v>1</v>
      </c>
      <c r="L89" s="13"/>
      <c r="M89" s="14">
        <v>1</v>
      </c>
      <c r="N89" s="13"/>
      <c r="O89" s="14">
        <v>1</v>
      </c>
      <c r="P89" s="13"/>
      <c r="Q89" s="14">
        <v>1</v>
      </c>
      <c r="R89" s="13"/>
      <c r="S89" s="15"/>
      <c r="T89" s="87">
        <f>(J89/$C87)*K89*100</f>
        <v>0</v>
      </c>
      <c r="U89" s="6">
        <f>((L89/$C87)*M89*100)+T89</f>
        <v>0</v>
      </c>
      <c r="V89" s="24">
        <f>((((N89)*O89)+((P89)*Q89)+(R89))/$C87)*100</f>
        <v>0</v>
      </c>
      <c r="W89" s="65"/>
      <c r="X89" s="7">
        <v>94</v>
      </c>
    </row>
    <row r="90" spans="1:24" s="7" customFormat="1" ht="12.75">
      <c r="A90" s="64"/>
      <c r="C90" s="20"/>
      <c r="F90" s="1"/>
      <c r="G90" s="25"/>
      <c r="H90" s="26"/>
      <c r="I90" s="27"/>
      <c r="J90" s="1" t="s">
        <v>231</v>
      </c>
      <c r="K90" s="8"/>
      <c r="L90" s="1" t="s">
        <v>231</v>
      </c>
      <c r="M90" s="8"/>
      <c r="N90" s="1" t="s">
        <v>231</v>
      </c>
      <c r="O90" s="8"/>
      <c r="P90" s="1" t="s">
        <v>231</v>
      </c>
      <c r="Q90" s="8"/>
      <c r="R90" s="1" t="s">
        <v>231</v>
      </c>
      <c r="S90" s="1"/>
      <c r="T90" s="85"/>
      <c r="U90" s="5"/>
      <c r="V90" s="5"/>
      <c r="W90" s="65"/>
      <c r="X90" s="7">
        <v>95</v>
      </c>
    </row>
    <row r="91" spans="1:24" s="2" customFormat="1" ht="12.75">
      <c r="A91" s="69" t="s">
        <v>61</v>
      </c>
      <c r="B91" s="17" t="s">
        <v>62</v>
      </c>
      <c r="C91" s="19">
        <v>5</v>
      </c>
      <c r="D91" s="9">
        <v>34874</v>
      </c>
      <c r="E91" s="10">
        <v>0.4375</v>
      </c>
      <c r="F91" s="11" t="s">
        <v>237</v>
      </c>
      <c r="G91" s="12">
        <v>82</v>
      </c>
      <c r="H91" s="9">
        <v>34875</v>
      </c>
      <c r="I91" s="10">
        <v>0.5</v>
      </c>
      <c r="J91" s="13">
        <v>26</v>
      </c>
      <c r="K91" s="14">
        <v>4</v>
      </c>
      <c r="L91" s="13">
        <v>12</v>
      </c>
      <c r="M91" s="14">
        <v>36</v>
      </c>
      <c r="N91" s="13">
        <v>12</v>
      </c>
      <c r="O91" s="14">
        <v>4</v>
      </c>
      <c r="P91" s="13">
        <v>61</v>
      </c>
      <c r="Q91" s="14">
        <v>36</v>
      </c>
      <c r="R91" s="13"/>
      <c r="S91" s="15" t="s">
        <v>228</v>
      </c>
      <c r="T91" s="87">
        <f>(J91/$C91)*K91*100</f>
        <v>2080</v>
      </c>
      <c r="U91" s="6">
        <f>((L91/$C91)*M91*100)+T91</f>
        <v>10720</v>
      </c>
      <c r="V91" s="24">
        <f>((((N91)*O91)+((P91)*Q91)+(R91))/$C91)*100</f>
        <v>44880</v>
      </c>
      <c r="W91" s="70"/>
      <c r="X91" s="7">
        <v>96</v>
      </c>
    </row>
    <row r="92" spans="1:24" s="7" customFormat="1" ht="12.75">
      <c r="A92" s="64"/>
      <c r="B92" s="7" t="s">
        <v>63</v>
      </c>
      <c r="C92" s="20"/>
      <c r="F92" s="1"/>
      <c r="J92" s="1" t="s">
        <v>256</v>
      </c>
      <c r="K92" s="28"/>
      <c r="L92" s="1" t="s">
        <v>241</v>
      </c>
      <c r="M92" s="8"/>
      <c r="N92" s="1" t="s">
        <v>231</v>
      </c>
      <c r="O92" s="8"/>
      <c r="P92" s="1" t="s">
        <v>241</v>
      </c>
      <c r="Q92" s="8"/>
      <c r="R92" s="1" t="s">
        <v>231</v>
      </c>
      <c r="S92" s="1"/>
      <c r="T92" s="85"/>
      <c r="U92" s="5"/>
      <c r="V92" s="23"/>
      <c r="W92" s="65"/>
      <c r="X92" s="7">
        <v>97</v>
      </c>
    </row>
    <row r="93" spans="1:24" s="7" customFormat="1" ht="12.75">
      <c r="A93" s="64"/>
      <c r="C93" s="20"/>
      <c r="F93" s="1"/>
      <c r="G93" s="16"/>
      <c r="H93" s="9"/>
      <c r="I93" s="10"/>
      <c r="J93" s="13"/>
      <c r="K93" s="14">
        <v>1</v>
      </c>
      <c r="L93" s="13"/>
      <c r="M93" s="14">
        <v>1</v>
      </c>
      <c r="N93" s="13"/>
      <c r="O93" s="14">
        <v>1</v>
      </c>
      <c r="P93" s="13"/>
      <c r="Q93" s="14">
        <v>1</v>
      </c>
      <c r="R93" s="13"/>
      <c r="S93" s="15"/>
      <c r="T93" s="87">
        <f>(J93/$C91)*K93*100</f>
        <v>0</v>
      </c>
      <c r="U93" s="6">
        <f>((L93/$C91)*M93*100)+T93</f>
        <v>0</v>
      </c>
      <c r="V93" s="24">
        <f>((((N93)*O93)+((P93)*Q93)+(R93))/$C91)*100</f>
        <v>0</v>
      </c>
      <c r="W93" s="65"/>
      <c r="X93" s="7">
        <v>98</v>
      </c>
    </row>
    <row r="94" spans="1:24" s="7" customFormat="1" ht="12.75">
      <c r="A94" s="64"/>
      <c r="C94" s="20"/>
      <c r="F94" s="1"/>
      <c r="G94" s="25"/>
      <c r="H94" s="26"/>
      <c r="I94" s="27"/>
      <c r="J94" s="1" t="s">
        <v>231</v>
      </c>
      <c r="K94" s="8"/>
      <c r="L94" s="1" t="s">
        <v>231</v>
      </c>
      <c r="M94" s="8"/>
      <c r="N94" s="1" t="s">
        <v>231</v>
      </c>
      <c r="O94" s="8"/>
      <c r="P94" s="1" t="s">
        <v>231</v>
      </c>
      <c r="Q94" s="8"/>
      <c r="R94" s="1" t="s">
        <v>231</v>
      </c>
      <c r="S94" s="1"/>
      <c r="T94" s="85"/>
      <c r="U94" s="5"/>
      <c r="V94" s="5"/>
      <c r="W94" s="65"/>
      <c r="X94" s="7">
        <v>99</v>
      </c>
    </row>
    <row r="95" spans="1:24" s="51" customFormat="1" ht="13.5" thickBot="1">
      <c r="A95" s="71" t="s">
        <v>64</v>
      </c>
      <c r="C95" s="52"/>
      <c r="F95" s="53"/>
      <c r="G95" s="54"/>
      <c r="H95" s="55"/>
      <c r="I95" s="56"/>
      <c r="J95" s="53"/>
      <c r="K95" s="57"/>
      <c r="L95" s="53"/>
      <c r="M95" s="57"/>
      <c r="N95" s="53"/>
      <c r="O95" s="57"/>
      <c r="P95" s="53"/>
      <c r="Q95" s="57"/>
      <c r="R95" s="53"/>
      <c r="S95" s="53"/>
      <c r="T95" s="88"/>
      <c r="U95" s="82"/>
      <c r="V95" s="82"/>
      <c r="W95" s="72"/>
      <c r="X95" s="7"/>
    </row>
    <row r="96" spans="1:24" s="2" customFormat="1" ht="13.5" thickTop="1">
      <c r="A96" s="69" t="s">
        <v>65</v>
      </c>
      <c r="B96" s="17" t="s">
        <v>66</v>
      </c>
      <c r="C96" s="19">
        <v>4</v>
      </c>
      <c r="D96" s="9">
        <v>34875</v>
      </c>
      <c r="E96" s="10">
        <v>0.4166666666666667</v>
      </c>
      <c r="F96" s="11" t="s">
        <v>253</v>
      </c>
      <c r="G96" s="12">
        <v>78</v>
      </c>
      <c r="H96" s="9">
        <v>34876</v>
      </c>
      <c r="I96" s="10">
        <v>0.4166666666666667</v>
      </c>
      <c r="J96" s="13">
        <v>16</v>
      </c>
      <c r="K96" s="14">
        <v>8</v>
      </c>
      <c r="L96" s="13">
        <v>15</v>
      </c>
      <c r="M96" s="14">
        <v>144</v>
      </c>
      <c r="N96" s="13">
        <v>3</v>
      </c>
      <c r="O96" s="14">
        <v>8</v>
      </c>
      <c r="P96" s="13">
        <v>25</v>
      </c>
      <c r="Q96" s="14">
        <v>144</v>
      </c>
      <c r="R96" s="13"/>
      <c r="S96" s="15"/>
      <c r="T96" s="87">
        <f>(J96/$C96)*K96*100</f>
        <v>3200</v>
      </c>
      <c r="U96" s="6">
        <f>((L96/$C96)*M96*100)+T96</f>
        <v>57200</v>
      </c>
      <c r="V96" s="24">
        <f>((((N96)*O96)+((P96)*Q96)+(R96))/$C96)*100</f>
        <v>90600</v>
      </c>
      <c r="W96" s="70"/>
      <c r="X96" s="7">
        <v>104</v>
      </c>
    </row>
    <row r="97" spans="1:24" s="7" customFormat="1" ht="12.75">
      <c r="A97" s="64"/>
      <c r="B97" s="7" t="s">
        <v>67</v>
      </c>
      <c r="C97" s="20"/>
      <c r="F97" s="1"/>
      <c r="I97" s="7" t="s">
        <v>68</v>
      </c>
      <c r="J97" s="1" t="s">
        <v>256</v>
      </c>
      <c r="K97" s="8"/>
      <c r="L97" s="1" t="s">
        <v>262</v>
      </c>
      <c r="M97" s="8"/>
      <c r="N97" s="1" t="s">
        <v>242</v>
      </c>
      <c r="O97" s="8"/>
      <c r="P97" s="1" t="s">
        <v>242</v>
      </c>
      <c r="Q97" s="8"/>
      <c r="R97" s="1" t="s">
        <v>231</v>
      </c>
      <c r="S97" s="1"/>
      <c r="T97" s="85"/>
      <c r="U97" s="5"/>
      <c r="V97" s="23"/>
      <c r="W97" s="65"/>
      <c r="X97" s="7">
        <v>105</v>
      </c>
    </row>
    <row r="98" spans="1:24" s="7" customFormat="1" ht="12.75">
      <c r="A98" s="64"/>
      <c r="B98" s="7" t="s">
        <v>69</v>
      </c>
      <c r="C98" s="20"/>
      <c r="F98" s="1"/>
      <c r="G98" s="16"/>
      <c r="H98" s="9"/>
      <c r="I98" s="10"/>
      <c r="J98" s="13"/>
      <c r="K98" s="14">
        <v>1</v>
      </c>
      <c r="L98" s="13"/>
      <c r="M98" s="14">
        <v>1</v>
      </c>
      <c r="N98" s="13"/>
      <c r="O98" s="14">
        <v>1</v>
      </c>
      <c r="P98" s="13"/>
      <c r="Q98" s="14">
        <v>1</v>
      </c>
      <c r="R98" s="13"/>
      <c r="S98" s="15"/>
      <c r="T98" s="87">
        <f>(J98/$C96)*K98*100</f>
        <v>0</v>
      </c>
      <c r="U98" s="6">
        <f>((L98/$C96)*M98*100)+T98</f>
        <v>0</v>
      </c>
      <c r="V98" s="24">
        <f>((((N98)*O98)+((P98)*Q98)+(R98))/$C96)*100</f>
        <v>0</v>
      </c>
      <c r="W98" s="65"/>
      <c r="X98" s="7">
        <v>106</v>
      </c>
    </row>
    <row r="99" spans="1:24" s="7" customFormat="1" ht="12.75">
      <c r="A99" s="64"/>
      <c r="B99" s="7" t="s">
        <v>70</v>
      </c>
      <c r="C99" s="20"/>
      <c r="F99" s="1"/>
      <c r="G99" s="25"/>
      <c r="H99" s="26"/>
      <c r="I99" s="27"/>
      <c r="J99" s="1" t="s">
        <v>231</v>
      </c>
      <c r="K99" s="8"/>
      <c r="L99" s="1" t="s">
        <v>231</v>
      </c>
      <c r="M99" s="8"/>
      <c r="N99" s="1" t="s">
        <v>231</v>
      </c>
      <c r="O99" s="8"/>
      <c r="P99" s="1" t="s">
        <v>231</v>
      </c>
      <c r="Q99" s="8"/>
      <c r="R99" s="1" t="s">
        <v>231</v>
      </c>
      <c r="S99" s="1"/>
      <c r="T99" s="85"/>
      <c r="U99" s="5"/>
      <c r="V99" s="5"/>
      <c r="W99" s="65"/>
      <c r="X99" s="7">
        <v>107</v>
      </c>
    </row>
    <row r="100" spans="1:24" s="2" customFormat="1" ht="12.75">
      <c r="A100" s="69" t="s">
        <v>71</v>
      </c>
      <c r="B100" s="17" t="s">
        <v>72</v>
      </c>
      <c r="C100" s="19">
        <v>4</v>
      </c>
      <c r="D100" s="9">
        <v>34875</v>
      </c>
      <c r="E100" s="10">
        <v>0.4166666666666667</v>
      </c>
      <c r="F100" s="11" t="s">
        <v>253</v>
      </c>
      <c r="G100" s="12">
        <v>78</v>
      </c>
      <c r="H100" s="9">
        <v>34876</v>
      </c>
      <c r="I100" s="10">
        <v>0.41944444444444445</v>
      </c>
      <c r="J100" s="13">
        <v>16</v>
      </c>
      <c r="K100" s="14">
        <v>4</v>
      </c>
      <c r="L100" s="13">
        <v>16</v>
      </c>
      <c r="M100" s="14">
        <v>36</v>
      </c>
      <c r="N100" s="13">
        <v>2</v>
      </c>
      <c r="O100" s="14">
        <v>1</v>
      </c>
      <c r="P100" s="13">
        <v>27</v>
      </c>
      <c r="Q100" s="14">
        <v>36</v>
      </c>
      <c r="R100" s="13"/>
      <c r="S100" s="15"/>
      <c r="T100" s="87">
        <f>(J100/$C100)*K100*100</f>
        <v>1600</v>
      </c>
      <c r="U100" s="6">
        <f>((L100/$C100)*M100*100)+T100</f>
        <v>16000</v>
      </c>
      <c r="V100" s="24">
        <f>((((N100)*O100)+((P100)*Q100)+(R100))/$C100)*100</f>
        <v>24350</v>
      </c>
      <c r="W100" s="70"/>
      <c r="X100" s="7">
        <v>108</v>
      </c>
    </row>
    <row r="101" spans="1:24" s="7" customFormat="1" ht="12.75">
      <c r="A101" s="64"/>
      <c r="B101" s="7" t="s">
        <v>73</v>
      </c>
      <c r="C101" s="20"/>
      <c r="F101" s="1"/>
      <c r="I101" s="7" t="s">
        <v>74</v>
      </c>
      <c r="J101" s="1" t="s">
        <v>75</v>
      </c>
      <c r="K101" s="8"/>
      <c r="L101" s="1" t="s">
        <v>256</v>
      </c>
      <c r="M101" s="8"/>
      <c r="N101" s="1" t="s">
        <v>75</v>
      </c>
      <c r="O101" s="8"/>
      <c r="P101" s="1" t="s">
        <v>262</v>
      </c>
      <c r="Q101" s="8"/>
      <c r="R101" s="1" t="s">
        <v>231</v>
      </c>
      <c r="S101" s="1"/>
      <c r="T101" s="85"/>
      <c r="U101" s="5"/>
      <c r="V101" s="23"/>
      <c r="W101" s="65"/>
      <c r="X101" s="7">
        <v>109</v>
      </c>
    </row>
    <row r="102" spans="1:24" s="7" customFormat="1" ht="12.75">
      <c r="A102" s="64"/>
      <c r="B102" s="7" t="s">
        <v>76</v>
      </c>
      <c r="C102" s="20"/>
      <c r="F102" s="1"/>
      <c r="G102" s="16"/>
      <c r="H102" s="9"/>
      <c r="I102" s="10"/>
      <c r="J102" s="13"/>
      <c r="K102" s="14">
        <v>1</v>
      </c>
      <c r="L102" s="13"/>
      <c r="M102" s="14">
        <v>1</v>
      </c>
      <c r="N102" s="13"/>
      <c r="O102" s="14">
        <v>1</v>
      </c>
      <c r="P102" s="13"/>
      <c r="Q102" s="14">
        <v>1</v>
      </c>
      <c r="R102" s="13"/>
      <c r="S102" s="15"/>
      <c r="T102" s="87">
        <f>(J102/$C100)*K102*100</f>
        <v>0</v>
      </c>
      <c r="U102" s="6">
        <f>((L102/$C100)*M102*100)+T102</f>
        <v>0</v>
      </c>
      <c r="V102" s="24">
        <f>((((N102)*O102)+((P102)*Q102)+(R102))/$C100)*100</f>
        <v>0</v>
      </c>
      <c r="W102" s="65"/>
      <c r="X102" s="7">
        <v>110</v>
      </c>
    </row>
    <row r="103" spans="1:24" s="7" customFormat="1" ht="12.75">
      <c r="A103" s="64"/>
      <c r="B103" s="7" t="s">
        <v>77</v>
      </c>
      <c r="C103" s="20"/>
      <c r="F103" s="1"/>
      <c r="G103" s="25"/>
      <c r="H103" s="26"/>
      <c r="I103" s="27"/>
      <c r="J103" s="1" t="s">
        <v>231</v>
      </c>
      <c r="K103" s="8"/>
      <c r="L103" s="1" t="s">
        <v>231</v>
      </c>
      <c r="M103" s="8"/>
      <c r="N103" s="1" t="s">
        <v>231</v>
      </c>
      <c r="O103" s="8"/>
      <c r="P103" s="1" t="s">
        <v>231</v>
      </c>
      <c r="Q103" s="8"/>
      <c r="R103" s="1" t="s">
        <v>231</v>
      </c>
      <c r="S103" s="1"/>
      <c r="T103" s="85"/>
      <c r="U103" s="5"/>
      <c r="V103" s="5"/>
      <c r="W103" s="65"/>
      <c r="X103" s="7">
        <v>111</v>
      </c>
    </row>
    <row r="104" spans="1:24" s="51" customFormat="1" ht="13.5" thickBot="1">
      <c r="A104" s="71" t="s">
        <v>78</v>
      </c>
      <c r="C104" s="52"/>
      <c r="F104" s="53"/>
      <c r="G104" s="54"/>
      <c r="H104" s="55"/>
      <c r="I104" s="56"/>
      <c r="J104" s="53"/>
      <c r="K104" s="57"/>
      <c r="L104" s="53"/>
      <c r="M104" s="57"/>
      <c r="N104" s="53"/>
      <c r="O104" s="57"/>
      <c r="P104" s="53"/>
      <c r="Q104" s="57"/>
      <c r="R104" s="53"/>
      <c r="S104" s="53"/>
      <c r="T104" s="88"/>
      <c r="U104" s="82"/>
      <c r="V104" s="82"/>
      <c r="W104" s="72"/>
      <c r="X104" s="7"/>
    </row>
    <row r="105" spans="1:24" s="2" customFormat="1" ht="13.5" thickTop="1">
      <c r="A105" s="69" t="s">
        <v>79</v>
      </c>
      <c r="B105" s="17" t="s">
        <v>80</v>
      </c>
      <c r="C105" s="19">
        <v>0.25</v>
      </c>
      <c r="D105" s="9">
        <v>34872</v>
      </c>
      <c r="E105" s="10">
        <v>0.08333333333333333</v>
      </c>
      <c r="F105" s="11" t="s">
        <v>268</v>
      </c>
      <c r="G105" s="12">
        <v>90</v>
      </c>
      <c r="H105" s="9"/>
      <c r="I105" s="10"/>
      <c r="J105" s="13" t="s">
        <v>232</v>
      </c>
      <c r="K105" s="14">
        <v>1</v>
      </c>
      <c r="L105" s="13" t="s">
        <v>232</v>
      </c>
      <c r="M105" s="14">
        <v>1</v>
      </c>
      <c r="N105" s="13" t="s">
        <v>232</v>
      </c>
      <c r="O105" s="14"/>
      <c r="P105" s="13" t="s">
        <v>232</v>
      </c>
      <c r="Q105" s="14">
        <v>1</v>
      </c>
      <c r="R105" s="13"/>
      <c r="S105" s="15"/>
      <c r="T105" s="87" t="e">
        <f>(J105/$C105)*K105*100</f>
        <v>#VALUE!</v>
      </c>
      <c r="U105" s="6" t="e">
        <f>((L105/$C105)*M105*100)+T105</f>
        <v>#VALUE!</v>
      </c>
      <c r="V105" s="24" t="e">
        <f>((((N105)*O105)+((P105)*Q105)+(R105))/$C105)*100</f>
        <v>#VALUE!</v>
      </c>
      <c r="W105" s="70"/>
      <c r="X105" s="7">
        <v>21</v>
      </c>
    </row>
    <row r="106" spans="1:24" s="7" customFormat="1" ht="12.75">
      <c r="A106" s="64"/>
      <c r="B106" s="7" t="s">
        <v>81</v>
      </c>
      <c r="C106" s="20"/>
      <c r="F106" s="1"/>
      <c r="J106" s="1" t="s">
        <v>231</v>
      </c>
      <c r="K106" s="8"/>
      <c r="L106" s="1" t="s">
        <v>231</v>
      </c>
      <c r="M106" s="8"/>
      <c r="N106" s="1" t="s">
        <v>231</v>
      </c>
      <c r="O106" s="8"/>
      <c r="P106" s="1" t="s">
        <v>231</v>
      </c>
      <c r="Q106" s="8"/>
      <c r="R106" s="1" t="s">
        <v>231</v>
      </c>
      <c r="S106" s="1"/>
      <c r="T106" s="85"/>
      <c r="U106" s="5"/>
      <c r="V106" s="23"/>
      <c r="W106" s="65"/>
      <c r="X106" s="7">
        <v>22</v>
      </c>
    </row>
    <row r="107" spans="1:24" s="7" customFormat="1" ht="12.75">
      <c r="A107" s="64"/>
      <c r="B107" s="7" t="s">
        <v>82</v>
      </c>
      <c r="C107" s="20"/>
      <c r="F107" s="1"/>
      <c r="G107" s="16"/>
      <c r="H107" s="9"/>
      <c r="I107" s="10"/>
      <c r="J107" s="13"/>
      <c r="K107" s="14">
        <v>1</v>
      </c>
      <c r="L107" s="13"/>
      <c r="M107" s="14">
        <v>1</v>
      </c>
      <c r="N107" s="13">
        <v>45</v>
      </c>
      <c r="O107" s="14">
        <v>1</v>
      </c>
      <c r="P107" s="13"/>
      <c r="Q107" s="14">
        <v>1</v>
      </c>
      <c r="R107" s="13"/>
      <c r="S107" s="15"/>
      <c r="T107" s="87"/>
      <c r="U107" s="6"/>
      <c r="V107" s="24"/>
      <c r="W107" s="65"/>
      <c r="X107" s="7">
        <v>23</v>
      </c>
    </row>
    <row r="108" spans="1:24" s="7" customFormat="1" ht="12.75">
      <c r="A108" s="64"/>
      <c r="C108" s="20"/>
      <c r="F108" s="1"/>
      <c r="G108" s="25"/>
      <c r="H108" s="26"/>
      <c r="I108" s="27"/>
      <c r="J108" s="1" t="s">
        <v>231</v>
      </c>
      <c r="K108" s="8"/>
      <c r="L108" s="1" t="s">
        <v>231</v>
      </c>
      <c r="M108" s="8"/>
      <c r="N108" s="1" t="s">
        <v>231</v>
      </c>
      <c r="O108" s="8" t="s">
        <v>122</v>
      </c>
      <c r="P108" s="1" t="s">
        <v>231</v>
      </c>
      <c r="Q108" s="8"/>
      <c r="R108" s="1" t="s">
        <v>231</v>
      </c>
      <c r="S108" s="1"/>
      <c r="T108" s="85"/>
      <c r="U108" s="5"/>
      <c r="V108" s="5"/>
      <c r="W108" s="65"/>
      <c r="X108" s="7">
        <v>24</v>
      </c>
    </row>
    <row r="109" spans="1:24" s="2" customFormat="1" ht="12.75">
      <c r="A109" s="69" t="s">
        <v>83</v>
      </c>
      <c r="B109" s="17" t="s">
        <v>84</v>
      </c>
      <c r="C109" s="19">
        <v>0.09375</v>
      </c>
      <c r="D109" s="9">
        <v>34875</v>
      </c>
      <c r="E109" s="10">
        <v>0.7916666666666666</v>
      </c>
      <c r="F109" s="11">
        <v>0.8951388888888889</v>
      </c>
      <c r="G109" s="12">
        <v>75</v>
      </c>
      <c r="H109" s="9">
        <v>34907</v>
      </c>
      <c r="I109" s="10">
        <v>0.6666666666666666</v>
      </c>
      <c r="J109" s="13">
        <v>2</v>
      </c>
      <c r="K109" s="14">
        <v>1</v>
      </c>
      <c r="L109" s="13">
        <v>25</v>
      </c>
      <c r="M109" s="14">
        <v>72</v>
      </c>
      <c r="N109" s="13">
        <v>1</v>
      </c>
      <c r="O109" s="14">
        <v>36</v>
      </c>
      <c r="P109" s="13" t="s">
        <v>232</v>
      </c>
      <c r="Q109" s="14">
        <v>36</v>
      </c>
      <c r="R109" s="13"/>
      <c r="S109" s="15"/>
      <c r="T109" s="87">
        <f>(J109/$C109)*K109*100</f>
        <v>2133.333333333333</v>
      </c>
      <c r="U109" s="6">
        <f>((L109/$C109)*M109*100)+T109</f>
        <v>1922133.3333333333</v>
      </c>
      <c r="V109" s="24" t="e">
        <f>((((N109)*O109)+((P109)*Q109)+(R109))/$C109)*100</f>
        <v>#VALUE!</v>
      </c>
      <c r="W109" s="70"/>
      <c r="X109" s="7">
        <v>136</v>
      </c>
    </row>
    <row r="110" spans="1:24" s="7" customFormat="1" ht="12.75">
      <c r="A110" s="64"/>
      <c r="B110" s="7" t="s">
        <v>85</v>
      </c>
      <c r="C110" s="20"/>
      <c r="F110" s="1"/>
      <c r="J110" s="1" t="s">
        <v>231</v>
      </c>
      <c r="K110" s="8" t="s">
        <v>255</v>
      </c>
      <c r="L110" s="1" t="s">
        <v>231</v>
      </c>
      <c r="M110" s="8"/>
      <c r="N110" s="1" t="s">
        <v>231</v>
      </c>
      <c r="O110" s="8"/>
      <c r="P110" s="1" t="s">
        <v>231</v>
      </c>
      <c r="Q110" s="8"/>
      <c r="R110" s="1" t="s">
        <v>231</v>
      </c>
      <c r="S110" s="1"/>
      <c r="T110" s="85"/>
      <c r="U110" s="5"/>
      <c r="V110" s="23"/>
      <c r="W110" s="65"/>
      <c r="X110" s="7">
        <v>137</v>
      </c>
    </row>
    <row r="111" spans="1:24" s="7" customFormat="1" ht="12.75">
      <c r="A111" s="64"/>
      <c r="B111" s="7" t="s">
        <v>86</v>
      </c>
      <c r="C111" s="20"/>
      <c r="F111" s="1"/>
      <c r="G111" s="16"/>
      <c r="H111" s="9"/>
      <c r="I111" s="10"/>
      <c r="J111" s="13"/>
      <c r="K111" s="14">
        <v>1</v>
      </c>
      <c r="L111" s="13"/>
      <c r="M111" s="14">
        <v>1</v>
      </c>
      <c r="N111" s="13"/>
      <c r="O111" s="14">
        <v>1</v>
      </c>
      <c r="P111" s="13">
        <v>10</v>
      </c>
      <c r="Q111" s="14">
        <v>36</v>
      </c>
      <c r="R111" s="13"/>
      <c r="S111" s="15"/>
      <c r="T111" s="87">
        <f>(J111/$C109)*K111*100</f>
        <v>0</v>
      </c>
      <c r="U111" s="6">
        <f>((L111/$C109)*M111*100)+T111</f>
        <v>0</v>
      </c>
      <c r="V111" s="24">
        <f>((((N111)*O111)+((P111)*Q111)+(R111))/$C109)*100</f>
        <v>384000</v>
      </c>
      <c r="W111" s="65"/>
      <c r="X111" s="7">
        <v>138</v>
      </c>
    </row>
    <row r="112" spans="1:24" s="7" customFormat="1" ht="12.75">
      <c r="A112" s="64"/>
      <c r="B112" s="7" t="s">
        <v>87</v>
      </c>
      <c r="C112" s="20"/>
      <c r="F112" s="1"/>
      <c r="G112" s="25"/>
      <c r="H112" s="26"/>
      <c r="I112" s="27"/>
      <c r="J112" s="1" t="s">
        <v>231</v>
      </c>
      <c r="K112" s="8"/>
      <c r="L112" s="1" t="s">
        <v>231</v>
      </c>
      <c r="M112" s="8"/>
      <c r="N112" s="1" t="s">
        <v>231</v>
      </c>
      <c r="O112" s="8"/>
      <c r="P112" s="1" t="s">
        <v>231</v>
      </c>
      <c r="Q112" s="8" t="s">
        <v>122</v>
      </c>
      <c r="R112" s="1" t="s">
        <v>231</v>
      </c>
      <c r="S112" s="1"/>
      <c r="T112" s="85"/>
      <c r="U112" s="5"/>
      <c r="V112" s="5"/>
      <c r="W112" s="65"/>
      <c r="X112" s="7">
        <v>139</v>
      </c>
    </row>
    <row r="113" spans="1:24" s="51" customFormat="1" ht="13.5" thickBot="1">
      <c r="A113" s="71" t="s">
        <v>88</v>
      </c>
      <c r="C113" s="52"/>
      <c r="F113" s="53"/>
      <c r="G113" s="54"/>
      <c r="H113" s="55"/>
      <c r="I113" s="56"/>
      <c r="J113" s="53"/>
      <c r="K113" s="57"/>
      <c r="L113" s="53"/>
      <c r="M113" s="57"/>
      <c r="N113" s="53"/>
      <c r="O113" s="57"/>
      <c r="P113" s="53"/>
      <c r="Q113" s="57"/>
      <c r="R113" s="53"/>
      <c r="S113" s="53"/>
      <c r="T113" s="88"/>
      <c r="U113" s="82"/>
      <c r="V113" s="82"/>
      <c r="W113" s="72"/>
      <c r="X113" s="7"/>
    </row>
    <row r="114" spans="1:24" s="2" customFormat="1" ht="13.5" thickTop="1">
      <c r="A114" s="69" t="s">
        <v>89</v>
      </c>
      <c r="B114" s="17" t="s">
        <v>90</v>
      </c>
      <c r="C114" s="19">
        <v>0.25</v>
      </c>
      <c r="D114" s="9">
        <v>34872</v>
      </c>
      <c r="E114" s="10">
        <v>0.9375</v>
      </c>
      <c r="F114" s="11" t="s">
        <v>268</v>
      </c>
      <c r="G114" s="12">
        <v>78</v>
      </c>
      <c r="H114" s="9">
        <v>34873</v>
      </c>
      <c r="I114" s="10">
        <v>0.6875</v>
      </c>
      <c r="J114" s="13">
        <v>16</v>
      </c>
      <c r="K114" s="14">
        <v>4</v>
      </c>
      <c r="L114" s="13" t="s">
        <v>232</v>
      </c>
      <c r="M114" s="14">
        <v>1</v>
      </c>
      <c r="N114" s="13" t="s">
        <v>232</v>
      </c>
      <c r="O114" s="14">
        <v>1</v>
      </c>
      <c r="P114" s="13" t="s">
        <v>232</v>
      </c>
      <c r="Q114" s="14">
        <v>1</v>
      </c>
      <c r="R114" s="13"/>
      <c r="S114" s="15"/>
      <c r="T114" s="87">
        <f>(J114/$C114)*K114*100</f>
        <v>25600</v>
      </c>
      <c r="U114" s="6" t="e">
        <f>((L114/$C114)*M114*100)+T114</f>
        <v>#VALUE!</v>
      </c>
      <c r="V114" s="24" t="e">
        <f>((((N114)*O114)+((P114)*Q114)+(R114))/$C114)*100</f>
        <v>#VALUE!</v>
      </c>
      <c r="W114" s="70"/>
      <c r="X114" s="7">
        <v>63</v>
      </c>
    </row>
    <row r="115" spans="1:24" s="7" customFormat="1" ht="12.75">
      <c r="A115" s="64"/>
      <c r="B115" s="7" t="s">
        <v>91</v>
      </c>
      <c r="C115" s="20"/>
      <c r="F115" s="1"/>
      <c r="J115" s="1" t="s">
        <v>231</v>
      </c>
      <c r="K115" s="8" t="s">
        <v>232</v>
      </c>
      <c r="L115" s="1" t="s">
        <v>231</v>
      </c>
      <c r="M115" s="8"/>
      <c r="N115" s="1" t="s">
        <v>231</v>
      </c>
      <c r="O115" s="8"/>
      <c r="P115" s="1" t="s">
        <v>231</v>
      </c>
      <c r="Q115" s="8"/>
      <c r="R115" s="1" t="s">
        <v>231</v>
      </c>
      <c r="S115" s="1"/>
      <c r="T115" s="85"/>
      <c r="U115" s="5"/>
      <c r="V115" s="23"/>
      <c r="W115" s="65"/>
      <c r="X115" s="7">
        <v>64</v>
      </c>
    </row>
    <row r="116" spans="1:24" s="7" customFormat="1" ht="12.75">
      <c r="A116" s="64"/>
      <c r="B116" s="7" t="s">
        <v>92</v>
      </c>
      <c r="C116" s="20"/>
      <c r="F116" s="1"/>
      <c r="G116" s="16"/>
      <c r="H116" s="9"/>
      <c r="I116" s="10"/>
      <c r="J116" s="13"/>
      <c r="K116" s="14">
        <v>1</v>
      </c>
      <c r="L116" s="13"/>
      <c r="M116" s="14">
        <v>1</v>
      </c>
      <c r="N116" s="13"/>
      <c r="O116" s="14">
        <v>1</v>
      </c>
      <c r="P116" s="13"/>
      <c r="Q116" s="14">
        <v>1</v>
      </c>
      <c r="R116" s="13"/>
      <c r="S116" s="15"/>
      <c r="T116" s="87">
        <f>(J116/$C114)*K116*100</f>
        <v>0</v>
      </c>
      <c r="U116" s="6">
        <f>((L116/$C114)*M116*100)+T116</f>
        <v>0</v>
      </c>
      <c r="V116" s="24">
        <f>((((N116)*O116)+((P116)*Q116)+(R116))/$C114)*100</f>
        <v>0</v>
      </c>
      <c r="W116" s="65"/>
      <c r="X116" s="7">
        <v>65</v>
      </c>
    </row>
    <row r="117" spans="1:24" s="7" customFormat="1" ht="12.75">
      <c r="A117" s="64"/>
      <c r="B117" s="7" t="s">
        <v>93</v>
      </c>
      <c r="C117" s="20"/>
      <c r="F117" s="1"/>
      <c r="G117" s="25"/>
      <c r="H117" s="26"/>
      <c r="I117" s="27"/>
      <c r="J117" s="1" t="s">
        <v>231</v>
      </c>
      <c r="K117" s="8"/>
      <c r="L117" s="1" t="s">
        <v>231</v>
      </c>
      <c r="M117" s="8"/>
      <c r="N117" s="1" t="s">
        <v>231</v>
      </c>
      <c r="O117" s="8"/>
      <c r="P117" s="1" t="s">
        <v>231</v>
      </c>
      <c r="Q117" s="8"/>
      <c r="R117" s="1" t="s">
        <v>231</v>
      </c>
      <c r="S117" s="1"/>
      <c r="T117" s="85"/>
      <c r="U117" s="5"/>
      <c r="V117" s="5"/>
      <c r="W117" s="65"/>
      <c r="X117" s="7">
        <v>66</v>
      </c>
    </row>
    <row r="118" spans="1:24" s="7" customFormat="1" ht="12.75">
      <c r="A118" s="64"/>
      <c r="B118" s="7" t="s">
        <v>94</v>
      </c>
      <c r="C118" s="20"/>
      <c r="F118" s="1"/>
      <c r="G118" s="25"/>
      <c r="H118" s="26"/>
      <c r="I118" s="27"/>
      <c r="J118" s="1"/>
      <c r="K118" s="8"/>
      <c r="L118" s="1"/>
      <c r="M118" s="8"/>
      <c r="N118" s="1"/>
      <c r="O118" s="8"/>
      <c r="P118" s="1"/>
      <c r="Q118" s="8"/>
      <c r="R118" s="1"/>
      <c r="S118" s="1"/>
      <c r="T118" s="85"/>
      <c r="U118" s="5"/>
      <c r="V118" s="5"/>
      <c r="W118" s="65"/>
      <c r="X118" s="7">
        <v>67</v>
      </c>
    </row>
    <row r="119" spans="1:24" s="2" customFormat="1" ht="12.75">
      <c r="A119" s="69" t="s">
        <v>95</v>
      </c>
      <c r="B119" s="17" t="s">
        <v>96</v>
      </c>
      <c r="C119" s="19">
        <v>0.0357</v>
      </c>
      <c r="D119" s="9">
        <v>34875</v>
      </c>
      <c r="E119" s="10">
        <v>0.7916666666666666</v>
      </c>
      <c r="F119" s="11">
        <v>0.8875</v>
      </c>
      <c r="G119" s="12">
        <v>75</v>
      </c>
      <c r="H119" s="9">
        <v>34907</v>
      </c>
      <c r="I119" s="10">
        <v>0.6666666666666666</v>
      </c>
      <c r="J119" s="13">
        <v>7</v>
      </c>
      <c r="K119" s="14">
        <v>1</v>
      </c>
      <c r="L119" s="13">
        <v>24</v>
      </c>
      <c r="M119" s="14">
        <v>36</v>
      </c>
      <c r="N119" s="13">
        <v>7</v>
      </c>
      <c r="O119" s="14">
        <v>1</v>
      </c>
      <c r="P119" s="13" t="s">
        <v>232</v>
      </c>
      <c r="Q119" s="14">
        <v>1</v>
      </c>
      <c r="R119" s="13"/>
      <c r="S119" s="15"/>
      <c r="T119" s="87">
        <f>(J119/$C119)*K119*100</f>
        <v>19607.843137254902</v>
      </c>
      <c r="U119" s="6">
        <f>((L119/$C119)*M119*100)+T119</f>
        <v>2439775.9103641454</v>
      </c>
      <c r="V119" s="24" t="e">
        <f>((((N119)*O119)+((P119)*Q119)+(R119))/$C119)*100</f>
        <v>#VALUE!</v>
      </c>
      <c r="W119" s="70"/>
      <c r="X119" s="7">
        <v>128</v>
      </c>
    </row>
    <row r="120" spans="1:24" s="7" customFormat="1" ht="12.75">
      <c r="A120" s="64"/>
      <c r="B120" s="7" t="s">
        <v>97</v>
      </c>
      <c r="C120" s="20"/>
      <c r="F120" s="1"/>
      <c r="J120" s="1" t="s">
        <v>231</v>
      </c>
      <c r="K120" s="8"/>
      <c r="L120" s="1" t="s">
        <v>231</v>
      </c>
      <c r="M120" s="8"/>
      <c r="N120" s="1" t="s">
        <v>231</v>
      </c>
      <c r="O120" s="8"/>
      <c r="P120" s="1" t="s">
        <v>231</v>
      </c>
      <c r="Q120" s="8"/>
      <c r="R120" s="1" t="s">
        <v>231</v>
      </c>
      <c r="S120" s="1"/>
      <c r="T120" s="85"/>
      <c r="U120" s="5"/>
      <c r="V120" s="23"/>
      <c r="W120" s="65"/>
      <c r="X120" s="7">
        <v>129</v>
      </c>
    </row>
    <row r="121" spans="1:24" s="7" customFormat="1" ht="12.75">
      <c r="A121" s="64"/>
      <c r="B121" s="7" t="s">
        <v>98</v>
      </c>
      <c r="C121" s="20"/>
      <c r="F121" s="1"/>
      <c r="G121" s="16"/>
      <c r="H121" s="9"/>
      <c r="I121" s="10"/>
      <c r="J121" s="13"/>
      <c r="K121" s="14">
        <v>1</v>
      </c>
      <c r="L121" s="13"/>
      <c r="M121" s="14">
        <v>1</v>
      </c>
      <c r="N121" s="13"/>
      <c r="O121" s="14">
        <v>1</v>
      </c>
      <c r="P121" s="13"/>
      <c r="Q121" s="14">
        <v>1</v>
      </c>
      <c r="R121" s="13"/>
      <c r="S121" s="15"/>
      <c r="T121" s="87">
        <f>(J121/$C119)*K121*100</f>
        <v>0</v>
      </c>
      <c r="U121" s="6">
        <f>((L121/$C119)*M121*100)+T121</f>
        <v>0</v>
      </c>
      <c r="V121" s="24">
        <f>((((N121)*O121)+((P121)*Q121)+(R121))/$C119)*100</f>
        <v>0</v>
      </c>
      <c r="W121" s="65"/>
      <c r="X121" s="7">
        <v>130</v>
      </c>
    </row>
    <row r="122" spans="1:24" s="7" customFormat="1" ht="12.75">
      <c r="A122" s="64"/>
      <c r="B122" s="7" t="s">
        <v>99</v>
      </c>
      <c r="C122" s="20"/>
      <c r="F122" s="1"/>
      <c r="G122" s="25"/>
      <c r="H122" s="26"/>
      <c r="I122" s="27"/>
      <c r="J122" s="1" t="s">
        <v>231</v>
      </c>
      <c r="K122" s="8"/>
      <c r="L122" s="1" t="s">
        <v>231</v>
      </c>
      <c r="M122" s="8"/>
      <c r="N122" s="1" t="s">
        <v>231</v>
      </c>
      <c r="O122" s="8"/>
      <c r="P122" s="1" t="s">
        <v>231</v>
      </c>
      <c r="Q122" s="8"/>
      <c r="R122" s="1" t="s">
        <v>231</v>
      </c>
      <c r="S122" s="1"/>
      <c r="T122" s="85"/>
      <c r="U122" s="5"/>
      <c r="V122" s="5"/>
      <c r="W122" s="65"/>
      <c r="X122" s="7">
        <v>131</v>
      </c>
    </row>
    <row r="123" spans="1:24" s="2" customFormat="1" ht="12.75">
      <c r="A123" s="69" t="s">
        <v>100</v>
      </c>
      <c r="B123" s="17" t="s">
        <v>101</v>
      </c>
      <c r="C123" s="19">
        <v>0.0357</v>
      </c>
      <c r="D123" s="9">
        <v>34875</v>
      </c>
      <c r="E123" s="10">
        <v>0.7916666666666666</v>
      </c>
      <c r="F123" s="11">
        <v>0.8909722222222222</v>
      </c>
      <c r="G123" s="12">
        <v>75</v>
      </c>
      <c r="H123" s="9">
        <v>34907</v>
      </c>
      <c r="I123" s="10">
        <v>0.6666666666666666</v>
      </c>
      <c r="J123" s="13">
        <v>8</v>
      </c>
      <c r="K123" s="14">
        <v>1</v>
      </c>
      <c r="L123" s="13">
        <v>15</v>
      </c>
      <c r="M123" s="14">
        <v>36</v>
      </c>
      <c r="N123" s="13">
        <v>1</v>
      </c>
      <c r="O123" s="14">
        <v>36</v>
      </c>
      <c r="P123" s="13" t="s">
        <v>232</v>
      </c>
      <c r="Q123" s="14">
        <v>1</v>
      </c>
      <c r="R123" s="13"/>
      <c r="S123" s="15"/>
      <c r="T123" s="87">
        <f>(J123/$C123)*K123*100</f>
        <v>22408.963585434172</v>
      </c>
      <c r="U123" s="6">
        <f>((L123/$C123)*M123*100)+T123</f>
        <v>1535014.005602241</v>
      </c>
      <c r="V123" s="24" t="e">
        <f>((((N123)*O123)+((P123)*Q123)+(R123))/$C123)*100</f>
        <v>#VALUE!</v>
      </c>
      <c r="W123" s="70"/>
      <c r="X123" s="7">
        <v>132</v>
      </c>
    </row>
    <row r="124" spans="1:24" s="7" customFormat="1" ht="12.75">
      <c r="A124" s="64"/>
      <c r="B124" s="7" t="s">
        <v>102</v>
      </c>
      <c r="C124" s="20"/>
      <c r="F124" s="1"/>
      <c r="J124" s="1" t="s">
        <v>231</v>
      </c>
      <c r="K124" s="8"/>
      <c r="L124" s="1" t="s">
        <v>231</v>
      </c>
      <c r="M124" s="8" t="s">
        <v>232</v>
      </c>
      <c r="N124" s="1" t="s">
        <v>231</v>
      </c>
      <c r="O124" s="8"/>
      <c r="P124" s="1" t="s">
        <v>231</v>
      </c>
      <c r="Q124" s="8"/>
      <c r="R124" s="1" t="s">
        <v>231</v>
      </c>
      <c r="S124" s="1"/>
      <c r="T124" s="85"/>
      <c r="U124" s="5"/>
      <c r="V124" s="23"/>
      <c r="W124" s="65"/>
      <c r="X124" s="7">
        <v>133</v>
      </c>
    </row>
    <row r="125" spans="1:24" s="7" customFormat="1" ht="12.75">
      <c r="A125" s="64"/>
      <c r="C125" s="20"/>
      <c r="F125" s="1"/>
      <c r="G125" s="16"/>
      <c r="H125" s="9"/>
      <c r="I125" s="10"/>
      <c r="J125" s="13"/>
      <c r="K125" s="14">
        <v>1</v>
      </c>
      <c r="L125" s="13"/>
      <c r="M125" s="14">
        <v>1</v>
      </c>
      <c r="N125" s="13"/>
      <c r="O125" s="14">
        <v>1</v>
      </c>
      <c r="P125" s="13"/>
      <c r="Q125" s="14">
        <v>1</v>
      </c>
      <c r="R125" s="13"/>
      <c r="S125" s="15"/>
      <c r="T125" s="87">
        <f>(J125/$C123)*K125*100</f>
        <v>0</v>
      </c>
      <c r="U125" s="6">
        <f>((L125/$C123)*M125*100)+T125</f>
        <v>0</v>
      </c>
      <c r="V125" s="24">
        <f>((((N125)*O125)+((P125)*Q125)+(R125))/$C123)*100</f>
        <v>0</v>
      </c>
      <c r="W125" s="65"/>
      <c r="X125" s="7">
        <v>134</v>
      </c>
    </row>
    <row r="126" spans="1:24" s="7" customFormat="1" ht="12.75">
      <c r="A126" s="64"/>
      <c r="C126" s="20"/>
      <c r="F126" s="1"/>
      <c r="G126" s="25"/>
      <c r="H126" s="26"/>
      <c r="I126" s="27"/>
      <c r="J126" s="1" t="s">
        <v>231</v>
      </c>
      <c r="K126" s="8"/>
      <c r="L126" s="1" t="s">
        <v>231</v>
      </c>
      <c r="M126" s="8"/>
      <c r="N126" s="1" t="s">
        <v>231</v>
      </c>
      <c r="O126" s="8"/>
      <c r="P126" s="1" t="s">
        <v>231</v>
      </c>
      <c r="Q126" s="8"/>
      <c r="R126" s="1" t="s">
        <v>231</v>
      </c>
      <c r="S126" s="1"/>
      <c r="T126" s="85"/>
      <c r="U126" s="5"/>
      <c r="V126" s="5"/>
      <c r="W126" s="65"/>
      <c r="X126" s="7">
        <v>135</v>
      </c>
    </row>
    <row r="127" spans="1:24" s="2" customFormat="1" ht="13.5" thickBot="1">
      <c r="A127" s="73" t="s">
        <v>103</v>
      </c>
      <c r="C127" s="21"/>
      <c r="F127" s="3"/>
      <c r="G127" s="48"/>
      <c r="H127" s="49"/>
      <c r="I127" s="50"/>
      <c r="J127" s="3"/>
      <c r="K127" s="22"/>
      <c r="L127" s="3"/>
      <c r="M127" s="22"/>
      <c r="N127" s="3"/>
      <c r="O127" s="22"/>
      <c r="P127" s="3"/>
      <c r="Q127" s="22"/>
      <c r="R127" s="3"/>
      <c r="S127" s="3"/>
      <c r="T127" s="87"/>
      <c r="U127" s="6"/>
      <c r="V127" s="6"/>
      <c r="W127" s="70"/>
      <c r="X127" s="7"/>
    </row>
    <row r="128" spans="1:24" s="42" customFormat="1" ht="13.5" thickTop="1">
      <c r="A128" s="67" t="s">
        <v>104</v>
      </c>
      <c r="B128" s="31" t="s">
        <v>105</v>
      </c>
      <c r="C128" s="32">
        <v>5</v>
      </c>
      <c r="D128" s="33">
        <v>34872</v>
      </c>
      <c r="E128" s="34">
        <v>0.8006944444444444</v>
      </c>
      <c r="F128" s="35" t="s">
        <v>247</v>
      </c>
      <c r="G128" s="36">
        <v>81</v>
      </c>
      <c r="H128" s="33">
        <v>34873</v>
      </c>
      <c r="I128" s="34">
        <v>0.7930555555555556</v>
      </c>
      <c r="J128" s="37">
        <v>0</v>
      </c>
      <c r="K128" s="38">
        <v>1</v>
      </c>
      <c r="L128" s="37">
        <v>9</v>
      </c>
      <c r="M128" s="38">
        <v>4</v>
      </c>
      <c r="N128" s="37">
        <v>4</v>
      </c>
      <c r="O128" s="38">
        <v>1</v>
      </c>
      <c r="P128" s="37"/>
      <c r="Q128" s="38">
        <v>1</v>
      </c>
      <c r="R128" s="37"/>
      <c r="S128" s="39"/>
      <c r="T128" s="86">
        <f>(J128/$C128)*K128*100</f>
        <v>0</v>
      </c>
      <c r="U128" s="40">
        <f>((L128/$C128)*M128*100)+T128</f>
        <v>720</v>
      </c>
      <c r="V128" s="41">
        <f>((((N128)*O128)+((P128)*Q128)+(R128))/$C128)*100</f>
        <v>80</v>
      </c>
      <c r="W128" s="68"/>
      <c r="X128" s="7">
        <v>42</v>
      </c>
    </row>
    <row r="129" spans="1:24" s="7" customFormat="1" ht="12.75">
      <c r="A129" s="64"/>
      <c r="B129" s="7" t="s">
        <v>106</v>
      </c>
      <c r="C129" s="20"/>
      <c r="F129" s="1"/>
      <c r="J129" s="1" t="s">
        <v>231</v>
      </c>
      <c r="K129" s="8"/>
      <c r="L129" s="1" t="s">
        <v>231</v>
      </c>
      <c r="M129" s="8"/>
      <c r="N129" s="1" t="s">
        <v>231</v>
      </c>
      <c r="O129" s="8"/>
      <c r="P129" s="1" t="s">
        <v>231</v>
      </c>
      <c r="Q129" s="8"/>
      <c r="R129" s="1" t="s">
        <v>231</v>
      </c>
      <c r="S129" s="1"/>
      <c r="T129" s="85"/>
      <c r="U129" s="5"/>
      <c r="V129" s="23"/>
      <c r="W129" s="65"/>
      <c r="X129" s="7">
        <v>43</v>
      </c>
    </row>
    <row r="130" spans="1:24" s="7" customFormat="1" ht="12.75">
      <c r="A130" s="64"/>
      <c r="B130" s="7" t="s">
        <v>107</v>
      </c>
      <c r="C130" s="20"/>
      <c r="F130" s="1"/>
      <c r="G130" s="16"/>
      <c r="H130" s="9">
        <v>34874</v>
      </c>
      <c r="I130" s="10">
        <v>0.375</v>
      </c>
      <c r="J130" s="13">
        <v>1</v>
      </c>
      <c r="K130" s="14">
        <v>1</v>
      </c>
      <c r="L130" s="13">
        <v>52</v>
      </c>
      <c r="M130" s="14">
        <v>4</v>
      </c>
      <c r="N130" s="13">
        <v>14</v>
      </c>
      <c r="O130" s="14">
        <v>1</v>
      </c>
      <c r="P130" s="13">
        <v>86</v>
      </c>
      <c r="Q130" s="14">
        <v>4</v>
      </c>
      <c r="R130" s="13"/>
      <c r="S130" s="15"/>
      <c r="T130" s="87">
        <f>(J130/$C128)*K130*100</f>
        <v>20</v>
      </c>
      <c r="U130" s="6">
        <f>((L130/$C128)*M130*100)+T130</f>
        <v>4180</v>
      </c>
      <c r="V130" s="24">
        <f>((((N130)*O130)+((P130)*Q130)+(R130))/$C128)*100</f>
        <v>7159.999999999999</v>
      </c>
      <c r="W130" s="65"/>
      <c r="X130" s="7">
        <v>44</v>
      </c>
    </row>
    <row r="131" spans="1:24" s="7" customFormat="1" ht="12.75">
      <c r="A131" s="64"/>
      <c r="B131" s="7" t="s">
        <v>108</v>
      </c>
      <c r="C131" s="20"/>
      <c r="F131" s="1"/>
      <c r="G131" s="25"/>
      <c r="H131" s="26"/>
      <c r="I131" s="27"/>
      <c r="J131" s="1" t="s">
        <v>231</v>
      </c>
      <c r="K131" s="8"/>
      <c r="L131" s="1" t="s">
        <v>231</v>
      </c>
      <c r="M131" s="8"/>
      <c r="N131" s="1" t="s">
        <v>231</v>
      </c>
      <c r="O131" s="8"/>
      <c r="P131" s="1" t="s">
        <v>231</v>
      </c>
      <c r="Q131" s="8"/>
      <c r="R131" s="1" t="s">
        <v>231</v>
      </c>
      <c r="S131" s="1"/>
      <c r="T131" s="85"/>
      <c r="U131" s="5"/>
      <c r="V131" s="5"/>
      <c r="W131" s="65"/>
      <c r="X131" s="7">
        <v>45</v>
      </c>
    </row>
    <row r="132" spans="1:24" s="7" customFormat="1" ht="12.75">
      <c r="A132" s="64"/>
      <c r="B132" s="7" t="s">
        <v>109</v>
      </c>
      <c r="C132" s="20"/>
      <c r="F132" s="1"/>
      <c r="G132" s="25"/>
      <c r="H132" s="26"/>
      <c r="I132" s="27"/>
      <c r="J132" s="1"/>
      <c r="K132" s="8"/>
      <c r="L132" s="1"/>
      <c r="M132" s="8"/>
      <c r="N132" s="1"/>
      <c r="O132" s="8"/>
      <c r="P132" s="1"/>
      <c r="Q132" s="8"/>
      <c r="R132" s="1"/>
      <c r="S132" s="1"/>
      <c r="T132" s="85"/>
      <c r="U132" s="5"/>
      <c r="V132" s="5"/>
      <c r="W132" s="65"/>
      <c r="X132" s="7">
        <v>46</v>
      </c>
    </row>
    <row r="133" spans="1:24" s="2" customFormat="1" ht="12.75">
      <c r="A133" s="69" t="s">
        <v>110</v>
      </c>
      <c r="B133" s="17" t="s">
        <v>111</v>
      </c>
      <c r="C133" s="19">
        <v>5</v>
      </c>
      <c r="D133" s="9">
        <v>34872</v>
      </c>
      <c r="E133" s="10">
        <v>0.8125</v>
      </c>
      <c r="F133" s="11" t="s">
        <v>112</v>
      </c>
      <c r="G133" s="12">
        <v>81</v>
      </c>
      <c r="H133" s="9">
        <v>34873</v>
      </c>
      <c r="I133" s="10">
        <v>0.7930555555555556</v>
      </c>
      <c r="J133" s="13">
        <v>1</v>
      </c>
      <c r="K133" s="14">
        <v>1</v>
      </c>
      <c r="L133" s="13">
        <v>6</v>
      </c>
      <c r="M133" s="14">
        <v>1</v>
      </c>
      <c r="N133" s="13">
        <v>2</v>
      </c>
      <c r="O133" s="14">
        <v>1</v>
      </c>
      <c r="P133" s="13">
        <v>43</v>
      </c>
      <c r="Q133" s="14">
        <v>4</v>
      </c>
      <c r="R133" s="13"/>
      <c r="S133" s="15"/>
      <c r="T133" s="87">
        <f>(J133/$C133)*K133*100</f>
        <v>20</v>
      </c>
      <c r="U133" s="6">
        <f>((L133/$C133)*M133*100)+T133</f>
        <v>140</v>
      </c>
      <c r="V133" s="24">
        <f>((((N133)*O133)+((P133)*Q133)+(R133))/$C133)*100</f>
        <v>3479.9999999999995</v>
      </c>
      <c r="W133" s="70"/>
      <c r="X133" s="7">
        <v>47</v>
      </c>
    </row>
    <row r="134" spans="1:24" s="7" customFormat="1" ht="12.75">
      <c r="A134" s="64"/>
      <c r="B134" s="7" t="s">
        <v>113</v>
      </c>
      <c r="C134" s="20"/>
      <c r="F134" s="1"/>
      <c r="J134" s="1" t="s">
        <v>231</v>
      </c>
      <c r="K134" s="8"/>
      <c r="L134" s="1" t="s">
        <v>231</v>
      </c>
      <c r="M134" s="8"/>
      <c r="N134" s="1" t="s">
        <v>231</v>
      </c>
      <c r="O134" s="8"/>
      <c r="P134" s="1" t="s">
        <v>231</v>
      </c>
      <c r="Q134" s="8"/>
      <c r="R134" s="1" t="s">
        <v>231</v>
      </c>
      <c r="S134" s="1"/>
      <c r="T134" s="85"/>
      <c r="U134" s="5"/>
      <c r="V134" s="23"/>
      <c r="W134" s="65"/>
      <c r="X134" s="7">
        <v>48</v>
      </c>
    </row>
    <row r="135" spans="1:24" s="7" customFormat="1" ht="12.75">
      <c r="A135" s="64"/>
      <c r="B135" s="7" t="s">
        <v>114</v>
      </c>
      <c r="C135" s="20"/>
      <c r="F135" s="1"/>
      <c r="G135" s="16"/>
      <c r="H135" s="9">
        <v>34874</v>
      </c>
      <c r="I135" s="10">
        <v>0.375</v>
      </c>
      <c r="J135" s="13">
        <v>3</v>
      </c>
      <c r="K135" s="14">
        <v>1</v>
      </c>
      <c r="L135" s="13">
        <v>42</v>
      </c>
      <c r="M135" s="14">
        <v>4</v>
      </c>
      <c r="N135" s="13">
        <v>2</v>
      </c>
      <c r="O135" s="14">
        <v>1</v>
      </c>
      <c r="P135" s="13">
        <v>64</v>
      </c>
      <c r="Q135" s="14">
        <v>4</v>
      </c>
      <c r="R135" s="13"/>
      <c r="S135" s="15"/>
      <c r="T135" s="87">
        <f>(J135/$C133)*K135*100</f>
        <v>60</v>
      </c>
      <c r="U135" s="6">
        <f>((L135/$C133)*M135*100)+T135</f>
        <v>3420</v>
      </c>
      <c r="V135" s="24">
        <f>((((N135)*O135)+((P135)*Q135)+(R135))/$C133)*100</f>
        <v>5160</v>
      </c>
      <c r="W135" s="65"/>
      <c r="X135" s="7">
        <v>49</v>
      </c>
    </row>
    <row r="136" spans="1:24" s="7" customFormat="1" ht="12.75">
      <c r="A136" s="64"/>
      <c r="C136" s="20"/>
      <c r="F136" s="1"/>
      <c r="G136" s="25"/>
      <c r="H136" s="26"/>
      <c r="I136" s="27"/>
      <c r="J136" s="1" t="s">
        <v>231</v>
      </c>
      <c r="K136" s="8"/>
      <c r="L136" s="1" t="s">
        <v>231</v>
      </c>
      <c r="M136" s="8"/>
      <c r="N136" s="1" t="s">
        <v>231</v>
      </c>
      <c r="O136" s="8"/>
      <c r="P136" s="1" t="s">
        <v>231</v>
      </c>
      <c r="Q136" s="8"/>
      <c r="R136" s="1" t="s">
        <v>231</v>
      </c>
      <c r="S136" s="1"/>
      <c r="T136" s="85"/>
      <c r="U136" s="5"/>
      <c r="V136" s="5"/>
      <c r="W136" s="65"/>
      <c r="X136" s="7">
        <v>50</v>
      </c>
    </row>
    <row r="137" spans="1:24" s="2" customFormat="1" ht="12.75">
      <c r="A137" s="69" t="s">
        <v>115</v>
      </c>
      <c r="B137" s="17" t="s">
        <v>116</v>
      </c>
      <c r="C137" s="19">
        <v>2</v>
      </c>
      <c r="D137" s="9">
        <v>34872</v>
      </c>
      <c r="E137" s="10">
        <v>0.8125</v>
      </c>
      <c r="F137" s="11" t="s">
        <v>117</v>
      </c>
      <c r="G137" s="12">
        <v>81</v>
      </c>
      <c r="H137" s="9"/>
      <c r="I137" s="10"/>
      <c r="J137" s="13">
        <v>2</v>
      </c>
      <c r="K137" s="14">
        <v>1</v>
      </c>
      <c r="L137" s="13">
        <v>200</v>
      </c>
      <c r="M137" s="14">
        <v>2</v>
      </c>
      <c r="N137" s="13">
        <v>0</v>
      </c>
      <c r="O137" s="14">
        <v>1</v>
      </c>
      <c r="P137" s="13">
        <v>300</v>
      </c>
      <c r="Q137" s="14">
        <v>2</v>
      </c>
      <c r="R137" s="13"/>
      <c r="S137" s="15"/>
      <c r="T137" s="87">
        <f>(J137/$C137)*K137*100</f>
        <v>100</v>
      </c>
      <c r="U137" s="6">
        <f>((L137/$C137)*M137*100)+T137</f>
        <v>20100</v>
      </c>
      <c r="V137" s="24">
        <f>((((N137)*O137)+((P137)*Q137)+(R137))/$C137)*100</f>
        <v>30000</v>
      </c>
      <c r="W137" s="70"/>
      <c r="X137" s="7">
        <v>51</v>
      </c>
    </row>
    <row r="138" spans="1:24" s="7" customFormat="1" ht="12.75">
      <c r="A138" s="64"/>
      <c r="B138" s="7" t="s">
        <v>118</v>
      </c>
      <c r="C138" s="20"/>
      <c r="F138" s="1"/>
      <c r="J138" s="1" t="s">
        <v>231</v>
      </c>
      <c r="K138" s="8"/>
      <c r="L138" s="1" t="s">
        <v>231</v>
      </c>
      <c r="M138" s="8" t="s">
        <v>119</v>
      </c>
      <c r="N138" s="1" t="s">
        <v>231</v>
      </c>
      <c r="O138" s="8"/>
      <c r="P138" s="1" t="s">
        <v>231</v>
      </c>
      <c r="Q138" s="8" t="s">
        <v>119</v>
      </c>
      <c r="R138" s="1" t="s">
        <v>231</v>
      </c>
      <c r="S138" s="1"/>
      <c r="T138" s="85"/>
      <c r="U138" s="5"/>
      <c r="V138" s="23"/>
      <c r="W138" s="65"/>
      <c r="X138" s="7">
        <v>52</v>
      </c>
    </row>
    <row r="139" spans="1:24" s="7" customFormat="1" ht="12.75">
      <c r="A139" s="64"/>
      <c r="B139" s="7" t="s">
        <v>120</v>
      </c>
      <c r="C139" s="20"/>
      <c r="F139" s="1"/>
      <c r="G139" s="16"/>
      <c r="H139" s="9"/>
      <c r="I139" s="10"/>
      <c r="J139" s="13"/>
      <c r="K139" s="14">
        <v>1</v>
      </c>
      <c r="L139" s="13"/>
      <c r="M139" s="14">
        <v>1</v>
      </c>
      <c r="N139" s="13"/>
      <c r="O139" s="14">
        <v>1</v>
      </c>
      <c r="P139" s="13"/>
      <c r="Q139" s="14">
        <v>1</v>
      </c>
      <c r="R139" s="13"/>
      <c r="S139" s="15"/>
      <c r="T139" s="87">
        <f>(J139/$C137)*K139*100</f>
        <v>0</v>
      </c>
      <c r="U139" s="6">
        <f>((L139/$C137)*M139*100)+T139</f>
        <v>0</v>
      </c>
      <c r="V139" s="24">
        <f>((((N139)*O139)+((P139)*Q139)+(R139))/$C137)*100</f>
        <v>0</v>
      </c>
      <c r="W139" s="65"/>
      <c r="X139" s="7">
        <v>53</v>
      </c>
    </row>
    <row r="140" spans="1:24" s="7" customFormat="1" ht="12.75">
      <c r="A140" s="64"/>
      <c r="B140" s="7" t="s">
        <v>0</v>
      </c>
      <c r="C140" s="20"/>
      <c r="F140" s="1"/>
      <c r="G140" s="25"/>
      <c r="H140" s="26"/>
      <c r="I140" s="27"/>
      <c r="J140" s="1" t="s">
        <v>231</v>
      </c>
      <c r="K140" s="8"/>
      <c r="L140" s="1" t="s">
        <v>231</v>
      </c>
      <c r="M140" s="8"/>
      <c r="N140" s="1" t="s">
        <v>231</v>
      </c>
      <c r="O140" s="8"/>
      <c r="P140" s="1" t="s">
        <v>231</v>
      </c>
      <c r="Q140" s="8"/>
      <c r="R140" s="1" t="s">
        <v>231</v>
      </c>
      <c r="S140" s="1"/>
      <c r="T140" s="85"/>
      <c r="U140" s="5"/>
      <c r="V140" s="5"/>
      <c r="W140" s="65"/>
      <c r="X140" s="7">
        <v>54</v>
      </c>
    </row>
    <row r="141" spans="1:24" s="2" customFormat="1" ht="12.75">
      <c r="A141" s="69" t="s">
        <v>1</v>
      </c>
      <c r="B141" s="17" t="s">
        <v>2</v>
      </c>
      <c r="C141" s="19">
        <v>1</v>
      </c>
      <c r="D141" s="9">
        <v>34872</v>
      </c>
      <c r="E141" s="10">
        <v>0.8125</v>
      </c>
      <c r="F141" s="11" t="s">
        <v>3</v>
      </c>
      <c r="G141" s="12">
        <v>81</v>
      </c>
      <c r="H141" s="9">
        <v>34873</v>
      </c>
      <c r="I141" s="10">
        <v>0.6875</v>
      </c>
      <c r="J141" s="13">
        <v>4</v>
      </c>
      <c r="K141" s="14">
        <v>1</v>
      </c>
      <c r="L141" s="13">
        <v>20</v>
      </c>
      <c r="M141" s="14">
        <v>4</v>
      </c>
      <c r="N141" s="13">
        <v>0</v>
      </c>
      <c r="O141" s="14">
        <v>1</v>
      </c>
      <c r="P141" s="13">
        <v>34</v>
      </c>
      <c r="Q141" s="14">
        <v>36</v>
      </c>
      <c r="R141" s="13"/>
      <c r="S141" s="15"/>
      <c r="T141" s="87">
        <f>(J141/$C141)*K141*100</f>
        <v>400</v>
      </c>
      <c r="U141" s="6">
        <f>((L141/$C141)*M141*100)+T141</f>
        <v>8400</v>
      </c>
      <c r="V141" s="24">
        <f>((((N141)*O141)+((P141)*Q141)+(R141))/$C141)*100</f>
        <v>122400</v>
      </c>
      <c r="W141" s="70"/>
      <c r="X141" s="7">
        <v>55</v>
      </c>
    </row>
    <row r="142" spans="1:24" s="7" customFormat="1" ht="12.75">
      <c r="A142" s="64"/>
      <c r="B142" s="7" t="s">
        <v>4</v>
      </c>
      <c r="C142" s="20"/>
      <c r="F142" s="1"/>
      <c r="J142" s="1" t="s">
        <v>231</v>
      </c>
      <c r="K142" s="8" t="s">
        <v>5</v>
      </c>
      <c r="L142" s="1" t="s">
        <v>231</v>
      </c>
      <c r="M142" s="8"/>
      <c r="N142" s="1" t="s">
        <v>231</v>
      </c>
      <c r="O142" s="8"/>
      <c r="P142" s="1" t="s">
        <v>231</v>
      </c>
      <c r="Q142" s="8"/>
      <c r="R142" s="1" t="s">
        <v>231</v>
      </c>
      <c r="S142" s="1"/>
      <c r="T142" s="85"/>
      <c r="U142" s="5"/>
      <c r="V142" s="23"/>
      <c r="W142" s="65"/>
      <c r="X142" s="7">
        <v>56</v>
      </c>
    </row>
    <row r="143" spans="1:24" s="7" customFormat="1" ht="12.75">
      <c r="A143" s="64"/>
      <c r="B143" s="7" t="s">
        <v>6</v>
      </c>
      <c r="C143" s="20"/>
      <c r="F143" s="1"/>
      <c r="G143" s="16"/>
      <c r="H143" s="9">
        <v>34874</v>
      </c>
      <c r="I143" s="10">
        <v>0.375</v>
      </c>
      <c r="J143" s="13">
        <v>1</v>
      </c>
      <c r="K143" s="14">
        <v>1</v>
      </c>
      <c r="L143" s="13">
        <v>20</v>
      </c>
      <c r="M143" s="14">
        <v>1</v>
      </c>
      <c r="N143" s="13">
        <v>14</v>
      </c>
      <c r="O143" s="14">
        <v>1</v>
      </c>
      <c r="P143" s="13">
        <v>34</v>
      </c>
      <c r="Q143" s="14">
        <v>36</v>
      </c>
      <c r="R143" s="13"/>
      <c r="S143" s="15"/>
      <c r="T143" s="87">
        <f>(J143/$C141)*K143*100</f>
        <v>100</v>
      </c>
      <c r="U143" s="6">
        <f>((L143/$C141)*M143*100)+T143</f>
        <v>2100</v>
      </c>
      <c r="V143" s="24">
        <f>((((N143)*O143)+((P143)*Q143)+(R143))/$C141)*100</f>
        <v>123800</v>
      </c>
      <c r="W143" s="65"/>
      <c r="X143" s="7">
        <v>57</v>
      </c>
    </row>
    <row r="144" spans="1:24" s="7" customFormat="1" ht="12.75">
      <c r="A144" s="64"/>
      <c r="C144" s="20"/>
      <c r="F144" s="1"/>
      <c r="G144" s="25"/>
      <c r="H144" s="26"/>
      <c r="I144" s="27"/>
      <c r="J144" s="1" t="s">
        <v>231</v>
      </c>
      <c r="K144" s="8"/>
      <c r="L144" s="1" t="s">
        <v>231</v>
      </c>
      <c r="M144" s="8"/>
      <c r="N144" s="1" t="s">
        <v>231</v>
      </c>
      <c r="O144" s="8"/>
      <c r="P144" s="1" t="s">
        <v>231</v>
      </c>
      <c r="Q144" s="8"/>
      <c r="R144" s="1" t="s">
        <v>231</v>
      </c>
      <c r="S144" s="1"/>
      <c r="T144" s="85"/>
      <c r="U144" s="5"/>
      <c r="V144" s="5"/>
      <c r="W144" s="65"/>
      <c r="X144" s="7">
        <v>58</v>
      </c>
    </row>
    <row r="145" spans="1:24" s="2" customFormat="1" ht="12.75">
      <c r="A145" s="69" t="s">
        <v>7</v>
      </c>
      <c r="B145" s="17" t="s">
        <v>8</v>
      </c>
      <c r="C145" s="19">
        <v>1</v>
      </c>
      <c r="D145" s="9">
        <v>34875</v>
      </c>
      <c r="E145" s="10">
        <v>0.8645833333333334</v>
      </c>
      <c r="F145" s="11">
        <v>0.9006944444444445</v>
      </c>
      <c r="G145" s="12">
        <v>75</v>
      </c>
      <c r="H145" s="9">
        <v>34907</v>
      </c>
      <c r="I145" s="10">
        <v>0.625</v>
      </c>
      <c r="J145" s="13">
        <v>3</v>
      </c>
      <c r="K145" s="14">
        <v>1</v>
      </c>
      <c r="L145" s="13">
        <v>36</v>
      </c>
      <c r="M145" s="14">
        <v>4</v>
      </c>
      <c r="N145" s="13">
        <v>5</v>
      </c>
      <c r="O145" s="14">
        <v>1</v>
      </c>
      <c r="P145" s="13">
        <v>26</v>
      </c>
      <c r="Q145" s="14">
        <v>36</v>
      </c>
      <c r="R145" s="13"/>
      <c r="S145" s="15"/>
      <c r="T145" s="87">
        <f>(J145/$C145)*K145*100</f>
        <v>300</v>
      </c>
      <c r="U145" s="6">
        <f>((L145/$C145)*M145*100)+T145</f>
        <v>14700</v>
      </c>
      <c r="V145" s="24">
        <f>((((N145)*O145)+((P145)*Q145)+(R145))/$C145)*100</f>
        <v>94100</v>
      </c>
      <c r="W145" s="70"/>
      <c r="X145" s="7">
        <v>140</v>
      </c>
    </row>
    <row r="146" spans="1:24" s="7" customFormat="1" ht="12.75">
      <c r="A146" s="64"/>
      <c r="B146" s="7" t="s">
        <v>9</v>
      </c>
      <c r="C146" s="20"/>
      <c r="F146" s="1"/>
      <c r="H146" s="7" t="s">
        <v>281</v>
      </c>
      <c r="J146" s="1" t="s">
        <v>231</v>
      </c>
      <c r="K146" s="8"/>
      <c r="L146" s="1" t="s">
        <v>231</v>
      </c>
      <c r="M146" s="8"/>
      <c r="N146" s="1" t="s">
        <v>231</v>
      </c>
      <c r="O146" s="8"/>
      <c r="P146" s="1" t="s">
        <v>231</v>
      </c>
      <c r="Q146" s="8" t="s">
        <v>282</v>
      </c>
      <c r="R146" s="1" t="s">
        <v>231</v>
      </c>
      <c r="S146" s="1"/>
      <c r="T146" s="85"/>
      <c r="U146" s="5"/>
      <c r="V146" s="23"/>
      <c r="W146" s="65"/>
      <c r="X146" s="7">
        <v>141</v>
      </c>
    </row>
    <row r="147" spans="1:24" s="7" customFormat="1" ht="12.75">
      <c r="A147" s="64"/>
      <c r="B147" s="7" t="s">
        <v>10</v>
      </c>
      <c r="C147" s="20"/>
      <c r="F147" s="1"/>
      <c r="G147" s="16"/>
      <c r="H147" s="9"/>
      <c r="I147" s="10"/>
      <c r="J147" s="13"/>
      <c r="K147" s="14">
        <v>1</v>
      </c>
      <c r="L147" s="13"/>
      <c r="M147" s="14">
        <v>1</v>
      </c>
      <c r="N147" s="13"/>
      <c r="O147" s="14">
        <v>1</v>
      </c>
      <c r="P147" s="13">
        <v>16</v>
      </c>
      <c r="Q147" s="14">
        <v>4</v>
      </c>
      <c r="R147" s="13"/>
      <c r="S147" s="15"/>
      <c r="T147" s="87">
        <f>(J147/$C145)*K147*100</f>
        <v>0</v>
      </c>
      <c r="U147" s="6">
        <f>((L147/$C145)*M147*100)+T147</f>
        <v>0</v>
      </c>
      <c r="V147" s="24">
        <f>((((N147)*O147)+((P147)*Q147)+(R147))/$C145)*100</f>
        <v>6400</v>
      </c>
      <c r="W147" s="65"/>
      <c r="X147" s="7">
        <v>142</v>
      </c>
    </row>
    <row r="148" spans="1:24" s="7" customFormat="1" ht="12.75">
      <c r="A148" s="64"/>
      <c r="B148" s="7" t="s">
        <v>11</v>
      </c>
      <c r="C148" s="20"/>
      <c r="F148" s="1"/>
      <c r="G148" s="25"/>
      <c r="H148" s="26"/>
      <c r="I148" s="27"/>
      <c r="J148" s="1" t="s">
        <v>231</v>
      </c>
      <c r="K148" s="8"/>
      <c r="L148" s="1" t="s">
        <v>231</v>
      </c>
      <c r="M148" s="8"/>
      <c r="N148" s="1" t="s">
        <v>231</v>
      </c>
      <c r="O148" s="8"/>
      <c r="P148" s="1" t="s">
        <v>231</v>
      </c>
      <c r="Q148" s="8" t="s">
        <v>122</v>
      </c>
      <c r="R148" s="1" t="s">
        <v>231</v>
      </c>
      <c r="S148" s="1"/>
      <c r="T148" s="85"/>
      <c r="U148" s="5"/>
      <c r="V148" s="5"/>
      <c r="W148" s="65"/>
      <c r="X148" s="7">
        <v>143</v>
      </c>
    </row>
    <row r="149" spans="1:23" s="7" customFormat="1" ht="12.75">
      <c r="A149" s="64"/>
      <c r="C149" s="20"/>
      <c r="F149" s="1"/>
      <c r="G149" s="25"/>
      <c r="H149" s="26"/>
      <c r="I149" s="27"/>
      <c r="J149" s="1"/>
      <c r="K149" s="8"/>
      <c r="L149" s="1"/>
      <c r="M149" s="8"/>
      <c r="N149" s="1"/>
      <c r="O149" s="8"/>
      <c r="P149" s="1"/>
      <c r="Q149" s="8"/>
      <c r="R149" s="1"/>
      <c r="S149" s="1"/>
      <c r="T149" s="85"/>
      <c r="U149" s="5"/>
      <c r="V149" s="5"/>
      <c r="W149" s="65"/>
    </row>
    <row r="150" spans="1:24" s="2" customFormat="1" ht="13.5" thickBot="1">
      <c r="A150" s="73" t="s">
        <v>12</v>
      </c>
      <c r="C150" s="21"/>
      <c r="F150" s="3"/>
      <c r="G150" s="48"/>
      <c r="H150" s="49"/>
      <c r="I150" s="50"/>
      <c r="J150" s="3"/>
      <c r="K150" s="22"/>
      <c r="L150" s="3"/>
      <c r="M150" s="22"/>
      <c r="N150" s="3"/>
      <c r="O150" s="22"/>
      <c r="P150" s="3"/>
      <c r="Q150" s="22"/>
      <c r="R150" s="3"/>
      <c r="S150" s="3"/>
      <c r="T150" s="87"/>
      <c r="U150" s="6"/>
      <c r="V150" s="6"/>
      <c r="W150" s="70"/>
      <c r="X150" s="7"/>
    </row>
    <row r="151" spans="1:24" s="42" customFormat="1" ht="13.5" thickTop="1">
      <c r="A151" s="67" t="s">
        <v>13</v>
      </c>
      <c r="B151" s="31" t="s">
        <v>14</v>
      </c>
      <c r="C151" s="32">
        <v>150</v>
      </c>
      <c r="D151" s="33">
        <v>34875</v>
      </c>
      <c r="E151" s="34">
        <v>0.4895833333333333</v>
      </c>
      <c r="F151" s="35" t="s">
        <v>15</v>
      </c>
      <c r="G151" s="36">
        <v>76</v>
      </c>
      <c r="H151" s="33">
        <v>34876</v>
      </c>
      <c r="I151" s="34">
        <v>0.4305555555555556</v>
      </c>
      <c r="J151" s="37">
        <v>0</v>
      </c>
      <c r="K151" s="38">
        <v>1</v>
      </c>
      <c r="L151" s="37">
        <v>5</v>
      </c>
      <c r="M151" s="38">
        <v>1</v>
      </c>
      <c r="N151" s="37">
        <v>0</v>
      </c>
      <c r="O151" s="38">
        <v>1</v>
      </c>
      <c r="P151" s="37">
        <v>0</v>
      </c>
      <c r="Q151" s="38">
        <v>1</v>
      </c>
      <c r="R151" s="37"/>
      <c r="S151" s="39"/>
      <c r="T151" s="86">
        <f>(J151/$C151)*K151*100</f>
        <v>0</v>
      </c>
      <c r="U151" s="40">
        <f>((L151/$C151)*M151*100)+T151</f>
        <v>3.3333333333333335</v>
      </c>
      <c r="V151" s="41">
        <f>((((N151)*O151)+((P151)*Q151)+(R151))/$C151)*100</f>
        <v>0</v>
      </c>
      <c r="W151" s="68"/>
      <c r="X151" s="7">
        <v>124</v>
      </c>
    </row>
    <row r="152" spans="1:24" s="7" customFormat="1" ht="12.75">
      <c r="A152" s="64"/>
      <c r="B152" s="7" t="s">
        <v>16</v>
      </c>
      <c r="C152" s="20"/>
      <c r="F152" s="1"/>
      <c r="J152" s="1" t="s">
        <v>231</v>
      </c>
      <c r="K152" s="8"/>
      <c r="L152" s="1" t="s">
        <v>231</v>
      </c>
      <c r="M152" s="8"/>
      <c r="N152" s="1" t="s">
        <v>231</v>
      </c>
      <c r="O152" s="8"/>
      <c r="P152" s="1" t="s">
        <v>231</v>
      </c>
      <c r="Q152" s="8" t="s">
        <v>17</v>
      </c>
      <c r="R152" s="1" t="s">
        <v>231</v>
      </c>
      <c r="S152" s="1"/>
      <c r="T152" s="85"/>
      <c r="U152" s="5"/>
      <c r="V152" s="23"/>
      <c r="W152" s="65"/>
      <c r="X152" s="7">
        <v>125</v>
      </c>
    </row>
    <row r="153" spans="1:24" s="7" customFormat="1" ht="12.75">
      <c r="A153" s="64"/>
      <c r="B153" s="7" t="s">
        <v>18</v>
      </c>
      <c r="C153" s="20"/>
      <c r="F153" s="1"/>
      <c r="G153" s="16"/>
      <c r="H153" s="9">
        <v>34877</v>
      </c>
      <c r="I153" s="10">
        <v>0.625</v>
      </c>
      <c r="J153" s="13">
        <v>0</v>
      </c>
      <c r="K153" s="14">
        <v>1</v>
      </c>
      <c r="L153" s="13">
        <v>5</v>
      </c>
      <c r="M153" s="14">
        <v>1</v>
      </c>
      <c r="N153" s="13">
        <v>0</v>
      </c>
      <c r="O153" s="14">
        <v>1</v>
      </c>
      <c r="P153" s="13">
        <v>26</v>
      </c>
      <c r="Q153" s="14">
        <v>41</v>
      </c>
      <c r="R153" s="13"/>
      <c r="S153" s="15"/>
      <c r="T153" s="87">
        <f>(J153/$C151)*K153*100</f>
        <v>0</v>
      </c>
      <c r="U153" s="6">
        <f>((L153/$C151)*M153*100)+T153</f>
        <v>3.3333333333333335</v>
      </c>
      <c r="V153" s="24">
        <f>((((N153)*O153)+((P153)*Q153)+(R153))/$C151)*100</f>
        <v>710.6666666666666</v>
      </c>
      <c r="W153" s="65"/>
      <c r="X153" s="7">
        <v>126</v>
      </c>
    </row>
    <row r="154" spans="1:24" s="7" customFormat="1" ht="12.75">
      <c r="A154" s="64"/>
      <c r="C154" s="20"/>
      <c r="F154" s="1"/>
      <c r="G154" s="25" t="s">
        <v>19</v>
      </c>
      <c r="H154" s="26"/>
      <c r="I154" s="27"/>
      <c r="J154" s="1" t="s">
        <v>231</v>
      </c>
      <c r="K154" s="8"/>
      <c r="L154" s="1" t="s">
        <v>231</v>
      </c>
      <c r="M154" s="8"/>
      <c r="N154" s="1" t="s">
        <v>231</v>
      </c>
      <c r="O154" s="8"/>
      <c r="P154" s="1" t="s">
        <v>231</v>
      </c>
      <c r="Q154" s="8" t="s">
        <v>20</v>
      </c>
      <c r="R154" s="1" t="s">
        <v>231</v>
      </c>
      <c r="S154" s="1"/>
      <c r="T154" s="85"/>
      <c r="U154" s="5"/>
      <c r="V154" s="5"/>
      <c r="W154" s="65"/>
      <c r="X154" s="7">
        <v>127</v>
      </c>
    </row>
    <row r="155" spans="1:24" s="2" customFormat="1" ht="12.75">
      <c r="A155" s="69" t="s">
        <v>21</v>
      </c>
      <c r="B155" s="17" t="s">
        <v>22</v>
      </c>
      <c r="C155" s="19">
        <v>5</v>
      </c>
      <c r="D155" s="9">
        <v>34872</v>
      </c>
      <c r="E155" s="10">
        <v>0.5416666666666666</v>
      </c>
      <c r="F155" s="11" t="s">
        <v>268</v>
      </c>
      <c r="G155" s="12">
        <v>90</v>
      </c>
      <c r="H155" s="9"/>
      <c r="I155" s="10"/>
      <c r="J155" s="13">
        <v>0</v>
      </c>
      <c r="K155" s="14">
        <v>1</v>
      </c>
      <c r="L155" s="13">
        <v>1</v>
      </c>
      <c r="M155" s="14">
        <v>1</v>
      </c>
      <c r="N155" s="13">
        <v>0</v>
      </c>
      <c r="O155" s="14">
        <v>1</v>
      </c>
      <c r="P155" s="13">
        <v>45</v>
      </c>
      <c r="Q155" s="14">
        <v>72</v>
      </c>
      <c r="R155" s="13"/>
      <c r="S155" s="15"/>
      <c r="T155" s="87">
        <f>(J155/$C155)*K155*100</f>
        <v>0</v>
      </c>
      <c r="U155" s="6">
        <f>((L155/$C155)*M155*100)+T155</f>
        <v>20</v>
      </c>
      <c r="V155" s="24">
        <f>((((N155)*O155)+((P155)*Q155)+(R155))/$C155)*100</f>
        <v>64800</v>
      </c>
      <c r="W155" s="70"/>
      <c r="X155" s="7">
        <v>13</v>
      </c>
    </row>
    <row r="156" spans="1:24" s="7" customFormat="1" ht="12.75">
      <c r="A156" s="64"/>
      <c r="B156" s="7" t="s">
        <v>23</v>
      </c>
      <c r="C156" s="20"/>
      <c r="F156" s="1"/>
      <c r="J156" s="1" t="s">
        <v>231</v>
      </c>
      <c r="K156" s="8"/>
      <c r="L156" s="1" t="s">
        <v>231</v>
      </c>
      <c r="M156" s="8"/>
      <c r="N156" s="1" t="s">
        <v>231</v>
      </c>
      <c r="O156" s="8"/>
      <c r="P156" s="1" t="s">
        <v>24</v>
      </c>
      <c r="Q156" s="8"/>
      <c r="R156" s="1" t="s">
        <v>231</v>
      </c>
      <c r="S156" s="1"/>
      <c r="T156" s="85"/>
      <c r="U156" s="5"/>
      <c r="V156" s="23"/>
      <c r="W156" s="65"/>
      <c r="X156" s="7">
        <v>14</v>
      </c>
    </row>
    <row r="157" spans="1:24" s="7" customFormat="1" ht="12.75">
      <c r="A157" s="64"/>
      <c r="B157" s="7" t="s">
        <v>25</v>
      </c>
      <c r="C157" s="20"/>
      <c r="F157" s="1"/>
      <c r="G157" s="16"/>
      <c r="H157" s="9"/>
      <c r="I157" s="10"/>
      <c r="J157" s="13"/>
      <c r="K157" s="14">
        <v>1</v>
      </c>
      <c r="L157" s="13"/>
      <c r="M157" s="14">
        <v>1</v>
      </c>
      <c r="N157" s="13"/>
      <c r="O157" s="14">
        <v>1</v>
      </c>
      <c r="P157" s="13"/>
      <c r="Q157" s="14">
        <v>1</v>
      </c>
      <c r="R157" s="13"/>
      <c r="S157" s="15"/>
      <c r="T157" s="87"/>
      <c r="U157" s="6"/>
      <c r="V157" s="24"/>
      <c r="W157" s="65"/>
      <c r="X157" s="7">
        <v>15</v>
      </c>
    </row>
    <row r="158" spans="1:24" s="7" customFormat="1" ht="13.5" thickBot="1">
      <c r="A158" s="64"/>
      <c r="B158" s="7" t="s">
        <v>26</v>
      </c>
      <c r="C158" s="20"/>
      <c r="F158" s="1"/>
      <c r="G158" s="25"/>
      <c r="H158" s="26"/>
      <c r="I158" s="27"/>
      <c r="J158" s="1" t="s">
        <v>231</v>
      </c>
      <c r="K158" s="8"/>
      <c r="L158" s="1" t="s">
        <v>231</v>
      </c>
      <c r="M158" s="8"/>
      <c r="N158" s="1" t="s">
        <v>231</v>
      </c>
      <c r="O158" s="8"/>
      <c r="P158" s="1" t="s">
        <v>231</v>
      </c>
      <c r="Q158" s="8"/>
      <c r="R158" s="1" t="s">
        <v>231</v>
      </c>
      <c r="S158" s="1"/>
      <c r="T158" s="85"/>
      <c r="U158" s="5"/>
      <c r="V158" s="5"/>
      <c r="W158" s="65"/>
      <c r="X158" s="7">
        <v>16</v>
      </c>
    </row>
    <row r="159" spans="1:24" s="42" customFormat="1" ht="13.5" thickTop="1">
      <c r="A159" s="67"/>
      <c r="C159" s="43"/>
      <c r="F159" s="30"/>
      <c r="G159" s="44"/>
      <c r="H159" s="45"/>
      <c r="I159" s="46"/>
      <c r="J159" s="30"/>
      <c r="K159" s="47"/>
      <c r="L159" s="30"/>
      <c r="M159" s="47"/>
      <c r="N159" s="30"/>
      <c r="O159" s="47"/>
      <c r="P159" s="30"/>
      <c r="Q159" s="47"/>
      <c r="R159" s="30"/>
      <c r="S159" s="30"/>
      <c r="T159" s="86"/>
      <c r="U159" s="40"/>
      <c r="V159" s="40"/>
      <c r="W159" s="68"/>
      <c r="X159" s="7">
        <v>148</v>
      </c>
    </row>
    <row r="160" spans="1:24" s="7" customFormat="1" ht="12.75">
      <c r="A160" s="66" t="s">
        <v>27</v>
      </c>
      <c r="C160" s="20"/>
      <c r="D160" s="29" t="s">
        <v>28</v>
      </c>
      <c r="F160" s="1"/>
      <c r="G160" s="25"/>
      <c r="H160" s="26"/>
      <c r="I160" s="27"/>
      <c r="J160" s="1"/>
      <c r="K160" s="8"/>
      <c r="L160" s="1"/>
      <c r="M160" s="8"/>
      <c r="N160" s="1"/>
      <c r="O160" s="8"/>
      <c r="P160" s="1"/>
      <c r="Q160" s="8"/>
      <c r="R160" s="1"/>
      <c r="S160" s="1"/>
      <c r="T160" s="85"/>
      <c r="U160" s="5"/>
      <c r="V160" s="5"/>
      <c r="W160" s="65"/>
      <c r="X160" s="7">
        <v>149</v>
      </c>
    </row>
    <row r="161" spans="1:24" ht="12.75">
      <c r="A161" s="64" t="s">
        <v>29</v>
      </c>
      <c r="B161" s="7" t="s">
        <v>30</v>
      </c>
      <c r="C161" s="20"/>
      <c r="D161" s="7" t="s">
        <v>31</v>
      </c>
      <c r="E161" s="7"/>
      <c r="I161" s="7"/>
      <c r="K161" s="8"/>
      <c r="M161" s="8"/>
      <c r="O161" s="8"/>
      <c r="Q161" s="8"/>
      <c r="W161" s="65"/>
      <c r="X161" s="7">
        <v>150</v>
      </c>
    </row>
    <row r="162" spans="1:24" ht="12.75">
      <c r="A162" s="64" t="s">
        <v>32</v>
      </c>
      <c r="B162" s="7" t="s">
        <v>33</v>
      </c>
      <c r="C162" s="20"/>
      <c r="D162" s="7"/>
      <c r="E162" s="7"/>
      <c r="I162" s="7"/>
      <c r="K162" s="8"/>
      <c r="M162" s="8"/>
      <c r="O162" s="8"/>
      <c r="Q162" s="8"/>
      <c r="W162" s="65"/>
      <c r="X162" s="7">
        <v>151</v>
      </c>
    </row>
    <row r="163" spans="1:24" ht="12.75">
      <c r="A163" s="64" t="s">
        <v>34</v>
      </c>
      <c r="B163" s="7" t="s">
        <v>35</v>
      </c>
      <c r="C163" s="20"/>
      <c r="D163" s="7"/>
      <c r="E163" s="7"/>
      <c r="I163" s="7"/>
      <c r="K163" s="8"/>
      <c r="M163" s="8"/>
      <c r="O163" s="8"/>
      <c r="Q163" s="8"/>
      <c r="W163" s="65"/>
      <c r="X163" s="7">
        <v>152</v>
      </c>
    </row>
    <row r="164" spans="1:24" ht="12.75">
      <c r="A164" s="64" t="s">
        <v>36</v>
      </c>
      <c r="B164" s="7" t="s">
        <v>37</v>
      </c>
      <c r="C164" s="20"/>
      <c r="D164" s="7"/>
      <c r="E164" s="7"/>
      <c r="I164" s="7"/>
      <c r="K164" s="8"/>
      <c r="M164" s="8"/>
      <c r="O164" s="8"/>
      <c r="Q164" s="8"/>
      <c r="W164" s="65"/>
      <c r="X164" s="7">
        <v>153</v>
      </c>
    </row>
    <row r="165" spans="1:24" ht="12.75">
      <c r="A165" s="64" t="s">
        <v>38</v>
      </c>
      <c r="B165" s="7" t="s">
        <v>39</v>
      </c>
      <c r="C165" s="20"/>
      <c r="D165" s="7"/>
      <c r="E165" s="7"/>
      <c r="I165" s="7"/>
      <c r="K165" s="8"/>
      <c r="M165" s="8"/>
      <c r="O165" s="8"/>
      <c r="Q165" s="8"/>
      <c r="W165" s="65"/>
      <c r="X165" s="7">
        <v>154</v>
      </c>
    </row>
    <row r="166" spans="1:24" ht="12.75">
      <c r="A166" s="64" t="s">
        <v>40</v>
      </c>
      <c r="B166" s="7" t="s">
        <v>41</v>
      </c>
      <c r="C166" s="20"/>
      <c r="D166" s="7"/>
      <c r="E166" s="7"/>
      <c r="I166" s="7"/>
      <c r="K166" s="8"/>
      <c r="M166" s="8"/>
      <c r="O166" s="8"/>
      <c r="Q166" s="8"/>
      <c r="W166" s="65"/>
      <c r="X166" s="7">
        <v>155</v>
      </c>
    </row>
    <row r="167" spans="1:24" ht="12.75">
      <c r="A167" s="64" t="s">
        <v>42</v>
      </c>
      <c r="B167" s="7" t="s">
        <v>43</v>
      </c>
      <c r="C167" s="20"/>
      <c r="D167" s="7"/>
      <c r="E167" s="7"/>
      <c r="I167" s="7"/>
      <c r="K167" s="8"/>
      <c r="M167" s="8"/>
      <c r="O167" s="8"/>
      <c r="Q167" s="8"/>
      <c r="W167" s="65"/>
      <c r="X167" s="7">
        <v>156</v>
      </c>
    </row>
    <row r="168" spans="1:24" ht="12.75">
      <c r="A168" s="64" t="s">
        <v>5</v>
      </c>
      <c r="B168" s="7" t="s">
        <v>44</v>
      </c>
      <c r="C168" s="20"/>
      <c r="D168" s="7"/>
      <c r="E168" s="7"/>
      <c r="I168" s="7"/>
      <c r="K168" s="8"/>
      <c r="M168" s="8"/>
      <c r="O168" s="8"/>
      <c r="Q168" s="8"/>
      <c r="W168" s="65"/>
      <c r="X168" s="7">
        <v>157</v>
      </c>
    </row>
    <row r="169" spans="1:24" ht="12.75">
      <c r="A169" s="64" t="s">
        <v>228</v>
      </c>
      <c r="B169" s="7" t="s">
        <v>45</v>
      </c>
      <c r="C169" s="20"/>
      <c r="D169" s="7"/>
      <c r="E169" s="7"/>
      <c r="I169" s="7"/>
      <c r="K169" s="8"/>
      <c r="M169" s="8"/>
      <c r="O169" s="8"/>
      <c r="Q169" s="8"/>
      <c r="W169" s="65"/>
      <c r="X169" s="7">
        <v>158</v>
      </c>
    </row>
    <row r="170" spans="1:24" ht="12.75">
      <c r="A170" s="64" t="s">
        <v>179</v>
      </c>
      <c r="B170" s="7" t="s">
        <v>46</v>
      </c>
      <c r="C170" s="20"/>
      <c r="D170" s="7"/>
      <c r="E170" s="7"/>
      <c r="I170" s="7"/>
      <c r="K170" s="8"/>
      <c r="M170" s="8"/>
      <c r="O170" s="8"/>
      <c r="Q170" s="8"/>
      <c r="W170" s="65"/>
      <c r="X170" s="7">
        <v>159</v>
      </c>
    </row>
    <row r="171" spans="1:24" ht="12.75">
      <c r="A171" s="64" t="s">
        <v>17</v>
      </c>
      <c r="B171" s="7" t="s">
        <v>47</v>
      </c>
      <c r="C171" s="20"/>
      <c r="D171" s="7"/>
      <c r="E171" s="7"/>
      <c r="I171" s="7"/>
      <c r="K171" s="8"/>
      <c r="M171" s="8"/>
      <c r="O171" s="8"/>
      <c r="Q171" s="8"/>
      <c r="W171" s="65"/>
      <c r="X171" s="7">
        <v>160</v>
      </c>
    </row>
    <row r="172" spans="1:24" ht="12.75">
      <c r="A172" s="64" t="s">
        <v>48</v>
      </c>
      <c r="B172" s="7" t="s">
        <v>49</v>
      </c>
      <c r="C172" s="20"/>
      <c r="D172" s="7"/>
      <c r="E172" s="7"/>
      <c r="I172" s="7"/>
      <c r="K172" s="8"/>
      <c r="M172" s="8"/>
      <c r="O172" s="8"/>
      <c r="Q172" s="8"/>
      <c r="W172" s="65"/>
      <c r="X172" s="7">
        <v>161</v>
      </c>
    </row>
    <row r="173" spans="1:24" ht="13.5" thickBot="1">
      <c r="A173" s="74" t="s">
        <v>122</v>
      </c>
      <c r="B173" s="75" t="s">
        <v>50</v>
      </c>
      <c r="C173" s="76"/>
      <c r="D173" s="75"/>
      <c r="E173" s="75"/>
      <c r="F173" s="77"/>
      <c r="G173" s="75"/>
      <c r="H173" s="75"/>
      <c r="I173" s="75"/>
      <c r="J173" s="77"/>
      <c r="K173" s="78"/>
      <c r="L173" s="77"/>
      <c r="M173" s="78"/>
      <c r="N173" s="77"/>
      <c r="O173" s="78"/>
      <c r="P173" s="77"/>
      <c r="Q173" s="78"/>
      <c r="R173" s="77"/>
      <c r="S173" s="77"/>
      <c r="T173" s="89"/>
      <c r="U173" s="83"/>
      <c r="V173" s="83"/>
      <c r="W173" s="79"/>
      <c r="X173" s="7">
        <v>162</v>
      </c>
    </row>
    <row r="174" spans="1:24" ht="12.75">
      <c r="A174" t="s">
        <v>51</v>
      </c>
      <c r="X174" s="7">
        <v>163</v>
      </c>
    </row>
    <row r="175" spans="1:24" s="2" customFormat="1" ht="12.75">
      <c r="A175" s="3"/>
      <c r="B175" s="17"/>
      <c r="C175" s="19"/>
      <c r="D175" s="9"/>
      <c r="E175" s="10"/>
      <c r="F175" s="11"/>
      <c r="G175" s="12"/>
      <c r="H175" s="9"/>
      <c r="I175" s="10"/>
      <c r="J175" s="13"/>
      <c r="K175" s="14">
        <v>1</v>
      </c>
      <c r="L175" s="13"/>
      <c r="M175" s="14">
        <v>1</v>
      </c>
      <c r="N175" s="13"/>
      <c r="O175" s="14">
        <v>1</v>
      </c>
      <c r="P175" s="13"/>
      <c r="Q175" s="14">
        <v>1</v>
      </c>
      <c r="R175" s="13"/>
      <c r="S175" s="15"/>
      <c r="T175" s="87" t="e">
        <f>(J175/$C175)*K175*100</f>
        <v>#DIV/0!</v>
      </c>
      <c r="U175" s="6" t="e">
        <f>((L175/$C175)*M175*100)+T175</f>
        <v>#DIV/0!</v>
      </c>
      <c r="V175" s="24" t="e">
        <f>((((N175)*O175)+((P175)*Q175)+(R175))/$C175)*100</f>
        <v>#DIV/0!</v>
      </c>
      <c r="W175" s="3"/>
      <c r="X175" s="7">
        <v>164</v>
      </c>
    </row>
    <row r="176" spans="1:24" s="7" customFormat="1" ht="12.75">
      <c r="A176" s="1"/>
      <c r="C176" s="20"/>
      <c r="F176" s="1"/>
      <c r="J176" s="1" t="s">
        <v>231</v>
      </c>
      <c r="K176" s="8"/>
      <c r="L176" s="1" t="s">
        <v>231</v>
      </c>
      <c r="M176" s="8"/>
      <c r="N176" s="1" t="s">
        <v>231</v>
      </c>
      <c r="O176" s="8"/>
      <c r="P176" s="1" t="s">
        <v>231</v>
      </c>
      <c r="Q176" s="8"/>
      <c r="R176" s="1" t="s">
        <v>231</v>
      </c>
      <c r="S176" s="1"/>
      <c r="T176" s="85"/>
      <c r="U176" s="5"/>
      <c r="V176" s="23"/>
      <c r="W176" s="1"/>
      <c r="X176" s="7">
        <v>165</v>
      </c>
    </row>
    <row r="177" spans="1:24" s="7" customFormat="1" ht="12.75">
      <c r="A177" s="1"/>
      <c r="C177" s="20"/>
      <c r="F177" s="1"/>
      <c r="G177" s="16"/>
      <c r="H177" s="9"/>
      <c r="I177" s="10"/>
      <c r="J177" s="13"/>
      <c r="K177" s="14">
        <v>1</v>
      </c>
      <c r="L177" s="13"/>
      <c r="M177" s="14">
        <v>1</v>
      </c>
      <c r="N177" s="13"/>
      <c r="O177" s="14">
        <v>1</v>
      </c>
      <c r="P177" s="13"/>
      <c r="Q177" s="14">
        <v>1</v>
      </c>
      <c r="R177" s="13"/>
      <c r="S177" s="15"/>
      <c r="T177" s="87" t="e">
        <f>(J177/$C175)*K177*100</f>
        <v>#DIV/0!</v>
      </c>
      <c r="U177" s="6" t="e">
        <f>((L177/$C175)*M177*100)+T177</f>
        <v>#DIV/0!</v>
      </c>
      <c r="V177" s="24" t="e">
        <f>((((N177)*O177)+((P177)*Q177)+(R177))/$C175)*100</f>
        <v>#DIV/0!</v>
      </c>
      <c r="W177" s="1"/>
      <c r="X177" s="7">
        <v>166</v>
      </c>
    </row>
    <row r="178" spans="3:24" s="7" customFormat="1" ht="12.75">
      <c r="C178" s="20"/>
      <c r="F178" s="1"/>
      <c r="G178" s="25"/>
      <c r="H178" s="26"/>
      <c r="I178" s="27"/>
      <c r="J178" s="1" t="s">
        <v>231</v>
      </c>
      <c r="K178" s="8"/>
      <c r="L178" s="1" t="s">
        <v>231</v>
      </c>
      <c r="M178" s="8"/>
      <c r="N178" s="1" t="s">
        <v>231</v>
      </c>
      <c r="O178" s="8"/>
      <c r="P178" s="1" t="s">
        <v>231</v>
      </c>
      <c r="Q178" s="8"/>
      <c r="R178" s="1" t="s">
        <v>231</v>
      </c>
      <c r="S178" s="1"/>
      <c r="T178" s="85"/>
      <c r="U178" s="5"/>
      <c r="V178" s="5"/>
      <c r="W178" s="1"/>
      <c r="X178" s="7">
        <v>167</v>
      </c>
    </row>
    <row r="179" ht="12.75">
      <c r="X179" s="7">
        <v>168</v>
      </c>
    </row>
  </sheetData>
  <printOptions horizontalCentered="1" verticalCentered="1"/>
  <pageMargins left="0.5" right="0.5" top="0.5" bottom="0.5" header="0.5" footer="0.5"/>
  <pageSetup orientation="landscape"/>
  <rowBreaks count="1" manualBreakCount="1">
    <brk id="10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Oasis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Ludwig</dc:creator>
  <cp:keywords/>
  <dc:description/>
  <cp:lastModifiedBy>Art Ludwig</cp:lastModifiedBy>
  <dcterms:created xsi:type="dcterms:W3CDTF">2003-05-23T13:45:13Z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